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95" windowHeight="12525" activeTab="0"/>
  </bookViews>
  <sheets>
    <sheet name="Расходы 1 полугодие" sheetId="1" r:id="rId1"/>
  </sheets>
  <definedNames/>
  <calcPr fullCalcOnLoad="1"/>
</workbook>
</file>

<file path=xl/sharedStrings.xml><?xml version="1.0" encoding="utf-8"?>
<sst xmlns="http://schemas.openxmlformats.org/spreadsheetml/2006/main" count="1717" uniqueCount="368">
  <si>
    <t>Всего расходов</t>
  </si>
  <si>
    <t>512</t>
  </si>
  <si>
    <t>0517300</t>
  </si>
  <si>
    <t>1402</t>
  </si>
  <si>
    <t>992</t>
  </si>
  <si>
    <t>Иные дотации</t>
  </si>
  <si>
    <t>000</t>
  </si>
  <si>
    <t>Поддержка мер по обеспечению сбалансированности бюджетов</t>
  </si>
  <si>
    <t>0510000</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</si>
  <si>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</si>
  <si>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0000000</t>
  </si>
  <si>
    <t xml:space="preserve"> Иные дотации</t>
  </si>
  <si>
    <t>511</t>
  </si>
  <si>
    <t>0517100</t>
  </si>
  <si>
    <t>1401</t>
  </si>
  <si>
    <t xml:space="preserve">Дотации на выравнивание бюджетной обеспеченности </t>
  </si>
  <si>
    <t>Выравнивание бюджетной обеспеченности</t>
  </si>
  <si>
    <t>Дотации на выравнивание бюджетной обеспеченности субъектов Российской Федерации и муниципальных образований</t>
  </si>
  <si>
    <t>1400</t>
  </si>
  <si>
    <t>Межбюджетные трансферты общего характера бюджетам субъектов Российской Федерации и муниципальных образований</t>
  </si>
  <si>
    <t>521</t>
  </si>
  <si>
    <t>0344947</t>
  </si>
  <si>
    <t>0502</t>
  </si>
  <si>
    <t>Субсидии, за исключением субсидий на софинансирование капитальных вложений в объекты государственной (муниципальной) собственности</t>
  </si>
  <si>
    <t>Строительство водопроводных сооружений и строительство (реконструкции) систем водоснабжения</t>
  </si>
  <si>
    <t>0340000</t>
  </si>
  <si>
    <t>Подпрограмма "Комплексное развитие коммунальной инфраструктуры Сернурского района"</t>
  </si>
  <si>
    <t>522</t>
  </si>
  <si>
    <t>0335018</t>
  </si>
  <si>
    <t>Субсидии на софинансирование капитальных вложений в объекты государственной (муниципальной) собственности</t>
  </si>
  <si>
    <t>Реализация мероприятий федеральной целевой программы "Устойчивое развитие сельских территорий на 2014 - 2017 годы и на период до 2020 года"</t>
  </si>
  <si>
    <t>0334970</t>
  </si>
  <si>
    <t>Устойчивое развитие сельских территорий на 2014 - 2017 годы и на период до 2020 года, софинансирование из республиканского бюджета Республики Марий Эл</t>
  </si>
  <si>
    <t>0330000</t>
  </si>
  <si>
    <t>Подпрограмма «Устойчивое развитие сельских территорий»</t>
  </si>
  <si>
    <t>Коммунальное хозяйство</t>
  </si>
  <si>
    <t>414</t>
  </si>
  <si>
    <t>0357115</t>
  </si>
  <si>
    <t>0409</t>
  </si>
  <si>
    <t>904</t>
  </si>
  <si>
    <t>Бюджетные инвестиции в объекты капитального строительства государственной (муниципальной) собственности</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</si>
  <si>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</si>
  <si>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244</t>
  </si>
  <si>
    <t>0357025</t>
  </si>
  <si>
    <t>Прочая закупка товаров, работ и услуг для обеспечения государственных (муниципальных) нужд</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</si>
  <si>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</si>
  <si>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0352910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</si>
  <si>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</si>
  <si>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0352909</t>
  </si>
  <si>
    <t>Капитальный ремонт и ремонт автомобильных дорог общего пользования населенных пунктов за счет средств местного бюджета</t>
  </si>
  <si>
    <t>0350000</t>
  </si>
  <si>
    <t>Дорожное хозяйство (дорожные фонды)</t>
  </si>
  <si>
    <t>0400</t>
  </si>
  <si>
    <t>Национальная экономика</t>
  </si>
  <si>
    <t>530</t>
  </si>
  <si>
    <t>0515118</t>
  </si>
  <si>
    <t>0203</t>
  </si>
  <si>
    <t>Субвенции</t>
  </si>
  <si>
    <t>Субвенции на осуществление первичного воинского учета на территориях, где отсутствуют военные комиссариаты</t>
  </si>
  <si>
    <t>Мобилизационная и вневойсковая подготовка</t>
  </si>
  <si>
    <t>0200</t>
  </si>
  <si>
    <t>Национальная оборона</t>
  </si>
  <si>
    <t>852</t>
  </si>
  <si>
    <t>0522902</t>
  </si>
  <si>
    <t>0106</t>
  </si>
  <si>
    <t>Уплата прочих налогов, сборов и ных платежей</t>
  </si>
  <si>
    <t>851</t>
  </si>
  <si>
    <t>Уплата налога на имущество организаций и земельного налога</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</si>
  <si>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</si>
  <si>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</si>
  <si>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</si>
  <si>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</si>
  <si>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</si>
  <si>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 и взносы по обязательному социальному страхованию</t>
  </si>
  <si>
    <t>Центральный аппарат</t>
  </si>
  <si>
    <t>0520000</t>
  </si>
  <si>
    <t>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</si>
  <si>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Обеспечение деятельности финансовых , налоговых и таможенных органов финансового (финансово-бюджетного надзора)</t>
  </si>
  <si>
    <t>0000</t>
  </si>
  <si>
    <t>Финансовый отдел муниципального образования "Сернурский муниципальный район"</t>
  </si>
  <si>
    <t>810</t>
  </si>
  <si>
    <t>0417155</t>
  </si>
  <si>
    <t>0405</t>
  </si>
  <si>
    <t>982</t>
  </si>
  <si>
    <t>Субсидии юридическим лицам (кроме некоммерческих организаций), индивидуальным предпринимателям, физическим лицам</t>
  </si>
  <si>
    <t xml:space="preserve">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</si>
  <si>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0415055</t>
  </si>
  <si>
    <t xml:space="preserve"> Cубсидии на возмещение части процентной ставки по долгосрочным, среднесрочным и краткосрочным кредитам, взятым малыми формами хозяйствования</t>
  </si>
  <si>
    <t>0410000</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</si>
  <si>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</si>
  <si>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Сельское хозяйство и рыболовство</t>
  </si>
  <si>
    <t>0412902</t>
  </si>
  <si>
    <t>0104</t>
  </si>
  <si>
    <t>Закупка товаров, работ, услуг в сфере информационно-коммукационных технологий</t>
  </si>
  <si>
    <t>Муниципальное учреждение "Управление сельского хозяйства администрации муниципального образования "Сернурский муниципальный район"</t>
  </si>
  <si>
    <t>313</t>
  </si>
  <si>
    <t>0117013</t>
  </si>
  <si>
    <t>1004</t>
  </si>
  <si>
    <t>974</t>
  </si>
  <si>
    <t>Пособия, компенсации, меры социальной поддержки по публичным нормативным обязательствам</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</si>
  <si>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</si>
  <si>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0117012</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</si>
  <si>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</si>
  <si>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360</t>
  </si>
  <si>
    <t>0117400</t>
  </si>
  <si>
    <t>Иные выплаты населению</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</si>
  <si>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</si>
  <si>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0111001</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</si>
  <si>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</si>
  <si>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0115260</t>
  </si>
  <si>
    <t>Субвенция на выплату единовременного пособия при всех формах устройства детей, лишенных родительского попечения, в семью</t>
  </si>
  <si>
    <t>0110000</t>
  </si>
  <si>
    <t>Подпрограмма "Муниципальное обеспечение функционирования системы образования в МО "Сернурский муниципальный район"</t>
  </si>
  <si>
    <t>Охрана семьи и детства</t>
  </si>
  <si>
    <t>1000</t>
  </si>
  <si>
    <t>Социальная политика</t>
  </si>
  <si>
    <t>0142974</t>
  </si>
  <si>
    <t>0709</t>
  </si>
  <si>
    <t>Расходы на обеспечение деятельности централизованных бухгалтерий, структурных подразделений и отделов, не входящих в центральный аппарат</t>
  </si>
  <si>
    <t>0140000</t>
  </si>
  <si>
    <t xml:space="preserve">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 </t>
  </si>
  <si>
    <t>Другие вопросы в области образования</t>
  </si>
  <si>
    <t>0127024</t>
  </si>
  <si>
    <t>0707</t>
  </si>
  <si>
    <t xml:space="preserve">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</si>
  <si>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0127023</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</si>
  <si>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</si>
  <si>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612</t>
  </si>
  <si>
    <t>0127022</t>
  </si>
  <si>
    <t>Субсидии бюджетным учреждениям на иные цели</t>
  </si>
  <si>
    <t xml:space="preserve">Субсидии на организацию отдыха детей в каникулярное время из республиканского бюджета Республики Марий Эл 
</t>
  </si>
  <si>
    <t>0120000</t>
  </si>
  <si>
    <t>Подпрограмма "Воспитание и социализация детей"</t>
  </si>
  <si>
    <t>Молодежная политика и оздоровление детей</t>
  </si>
  <si>
    <t>611</t>
  </si>
  <si>
    <t>0122987</t>
  </si>
  <si>
    <t>0702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</si>
  <si>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</si>
  <si>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учреждений по внешкольной работе с детьми</t>
  </si>
  <si>
    <t>0117011</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</si>
  <si>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</si>
  <si>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321</t>
  </si>
  <si>
    <t>0117010</t>
  </si>
  <si>
    <t>Пособия, компенсации и иные социальные выплаты гражданам, кроме публичных нормативных обязательств</t>
  </si>
  <si>
    <t xml:space="preserve">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t>
  </si>
  <si>
    <t>0117009</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</si>
  <si>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</si>
  <si>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0112985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</si>
  <si>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</si>
  <si>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0112912</t>
  </si>
  <si>
    <t>0701</t>
  </si>
  <si>
    <t>Модернизация региональных систем дошкольного образования, за счет средств местного бюджета</t>
  </si>
  <si>
    <t>0112802</t>
  </si>
  <si>
    <t>Осуществление профилактики безнадзорности и правонарушений несовершеннолетних</t>
  </si>
  <si>
    <t>0112801</t>
  </si>
  <si>
    <t>Осуществление патриотического воспитания граждан и допризывная подготовка молодежи</t>
  </si>
  <si>
    <t>Общее образование</t>
  </si>
  <si>
    <t>0112916</t>
  </si>
  <si>
    <t xml:space="preserve">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 </t>
  </si>
  <si>
    <t>0117086</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</si>
  <si>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</si>
  <si>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0115059</t>
  </si>
  <si>
    <t>Субсидии на модернизацию региональных систем дошкольного образования</t>
  </si>
  <si>
    <t>0112811</t>
  </si>
  <si>
    <t>дошкольное образование</t>
  </si>
  <si>
    <t>0700</t>
  </si>
  <si>
    <t>Образование</t>
  </si>
  <si>
    <t>0112810</t>
  </si>
  <si>
    <t>0408</t>
  </si>
  <si>
    <t>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t>
  </si>
  <si>
    <t>Транспорт</t>
  </si>
  <si>
    <t>0147017</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</si>
  <si>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</si>
  <si>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0142902</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</si>
  <si>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</si>
  <si>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Муниципальное учреждение "Отдел образования и по делам молодежи администрации муниципального образования "Сернурский муниципальный район"</t>
  </si>
  <si>
    <t>0232974</t>
  </si>
  <si>
    <t>0804</t>
  </si>
  <si>
    <t>957</t>
  </si>
  <si>
    <t>Фонд оплаты труда и страховые взносы</t>
  </si>
  <si>
    <t>0230000</t>
  </si>
  <si>
    <t>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</si>
  <si>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0214934</t>
  </si>
  <si>
    <t>Инвестиции и капитальные вложения в объекты культуры Республики Марий Эл</t>
  </si>
  <si>
    <t>0214906</t>
  </si>
  <si>
    <t>Строительство и реконструкция социальной и инженерной инфраструктуры</t>
  </si>
  <si>
    <t>0210000</t>
  </si>
  <si>
    <t>Подпрограмма "Развитие культуры"</t>
  </si>
  <si>
    <t>Другие вопросы в области культуры, кинематографии</t>
  </si>
  <si>
    <t>0217010</t>
  </si>
  <si>
    <t>0801</t>
  </si>
  <si>
    <t>0215147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</si>
  <si>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</si>
  <si>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0215144</t>
  </si>
  <si>
    <t xml:space="preserve">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t>
  </si>
  <si>
    <t>0212999</t>
  </si>
  <si>
    <t>Расходы на обеспечение деятельности библиотек</t>
  </si>
  <si>
    <t>0212998</t>
  </si>
  <si>
    <t>Расходы на обеспечение деятельности музеев, постоянных выставок</t>
  </si>
  <si>
    <t>0212997</t>
  </si>
  <si>
    <t>Расходы на обеспечение деятельности культурно-досуговых учреждений</t>
  </si>
  <si>
    <t>Культура</t>
  </si>
  <si>
    <t>0800</t>
  </si>
  <si>
    <t>Культура и кинематография</t>
  </si>
  <si>
    <t>0212987</t>
  </si>
  <si>
    <t>Учреждения по внешкольной работе с детьми</t>
  </si>
  <si>
    <t>0232902</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</si>
  <si>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</si>
  <si>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9992902</t>
  </si>
  <si>
    <t>0103</t>
  </si>
  <si>
    <t>905</t>
  </si>
  <si>
    <t>9990000</t>
  </si>
  <si>
    <t>Непрограммные расходы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</si>
  <si>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</si>
  <si>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9992901</t>
  </si>
  <si>
    <t>0102</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</si>
  <si>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</si>
  <si>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</si>
  <si>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Собрание депутатов Сернурского муниципального района</t>
  </si>
  <si>
    <t>730</t>
  </si>
  <si>
    <t>0512914</t>
  </si>
  <si>
    <t>1301</t>
  </si>
  <si>
    <t>Обслуживание муниципального долга</t>
  </si>
  <si>
    <t>Процентные платежи по муниципальному долгу</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</si>
  <si>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</si>
  <si>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Обслуживание внутреннего муниципального долга</t>
  </si>
  <si>
    <t>1300</t>
  </si>
  <si>
    <t>Обслуживание государственного и муниципального долга</t>
  </si>
  <si>
    <t>621</t>
  </si>
  <si>
    <t>0612913</t>
  </si>
  <si>
    <t>1202</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</si>
  <si>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</si>
  <si>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в сфере культуры, кинематографии и средств массовой информации</t>
  </si>
  <si>
    <t>0610000</t>
  </si>
  <si>
    <t>Подпрограмма "Развитие местного самоуправления в муниципальном образовании "Сернурский муниципальный район""</t>
  </si>
  <si>
    <t>1200</t>
  </si>
  <si>
    <t>Средства массовой информации</t>
  </si>
  <si>
    <t>0252912</t>
  </si>
  <si>
    <t>1102</t>
  </si>
  <si>
    <t>Мероприятия в области здравоохранения , спорта и физической культуры, туризма</t>
  </si>
  <si>
    <t>0250000</t>
  </si>
  <si>
    <t>Физкультурно-оздоровительная работа и спортивные мероприятия</t>
  </si>
  <si>
    <t>Подпрограмма "Развитие физической культуры и спорта"</t>
  </si>
  <si>
    <t>0252921</t>
  </si>
  <si>
    <t>1101</t>
  </si>
  <si>
    <t xml:space="preserve">Расходы на обеспечение деятельности (оказание услуг) подведомственных учреждений, предоставление муниципальным бюджетным и автономным учреждениям субсидий </t>
  </si>
  <si>
    <t>Физическая культура</t>
  </si>
  <si>
    <t>1100</t>
  </si>
  <si>
    <t>Физическая культура и спорт</t>
  </si>
  <si>
    <t>412</t>
  </si>
  <si>
    <t>0115082</t>
  </si>
  <si>
    <t>Бюджетные инвестиции на приобретение объектов недвижимого имущества в государственную (муниципальную) собственность</t>
  </si>
  <si>
    <t>Субсидии бюджетам субъектов Российской Федерации и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</si>
  <si>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0111029</t>
  </si>
  <si>
    <t>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</si>
  <si>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0611031</t>
  </si>
  <si>
    <t>1003</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</si>
  <si>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</si>
  <si>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0611025</t>
  </si>
  <si>
    <t>Социальные выплаты на возмещение части процентной ставки по кредитам, привлекаемым гражданами на газификацию индивидуального жилья</t>
  </si>
  <si>
    <t>322</t>
  </si>
  <si>
    <t xml:space="preserve"> Субсидии гражданам на приобретение жилья</t>
  </si>
  <si>
    <t>426,6</t>
  </si>
  <si>
    <t>0137020</t>
  </si>
  <si>
    <t>Субсидии гражданам на приобретение жилья</t>
  </si>
  <si>
    <t xml:space="preserve">  Жилье для молодой семьи </t>
  </si>
  <si>
    <t>229,7</t>
  </si>
  <si>
    <t>0135020</t>
  </si>
  <si>
    <t xml:space="preserve"> Мероприятия подпрограммы "Обеспечение жильем молодых семей" в рамках федеральной целевой программы "Жилище"  на 2011 - 2015 годы</t>
  </si>
  <si>
    <t>0130000</t>
  </si>
  <si>
    <t>Подпрограмма "Жилье для молодой семьи"</t>
  </si>
  <si>
    <t>Социальное обеспечение населения</t>
  </si>
  <si>
    <t>312</t>
  </si>
  <si>
    <t>0611016</t>
  </si>
  <si>
    <t>1001</t>
  </si>
  <si>
    <t>Иные пенсии, социальные доплаты к пенсиям</t>
  </si>
  <si>
    <t>Пенсия за выслугу лет лицам, замещаюшим муниципальные должности  и муниципальные должности муниципальной службы</t>
  </si>
  <si>
    <t>Пенсионное обеспечение</t>
  </si>
  <si>
    <t>Cоциальная политика</t>
  </si>
  <si>
    <t>0632977</t>
  </si>
  <si>
    <t>0603</t>
  </si>
  <si>
    <t>Природоохранные мероприятия</t>
  </si>
  <si>
    <t>0630000</t>
  </si>
  <si>
    <t>0600</t>
  </si>
  <si>
    <t>Подпрограмма "Экологическая безопасность и защита населения от природных и техногенных угроз в муниципальном образовании"Сернурский муниципальный район"</t>
  </si>
  <si>
    <t>0612904</t>
  </si>
  <si>
    <t>Выполнение других обязательств государства</t>
  </si>
  <si>
    <t>0342947</t>
  </si>
  <si>
    <t>Строительство водопроводных сооружений и строительство (реконструкции) систем водоснабжения за счет средств местного бюджета</t>
  </si>
  <si>
    <t>0424905</t>
  </si>
  <si>
    <t>0412</t>
  </si>
  <si>
    <t>Поддержка развития предпринимательства в муниципальном образовании "Сернурский муниципальный район"</t>
  </si>
  <si>
    <t xml:space="preserve"> Другие вопросы в области национальной экономики</t>
  </si>
  <si>
    <t>0352808</t>
  </si>
  <si>
    <t>Безопасность дорожного движения в муниципальном образовании "Сернурский муниципальный район"</t>
  </si>
  <si>
    <t>58,9</t>
  </si>
  <si>
    <t>0352807</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</si>
  <si>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местного бюджета</t>
  </si>
  <si>
    <t>Подпрограмма "Дорожное хозяйство""</t>
  </si>
  <si>
    <t>9997003</t>
  </si>
  <si>
    <t>Субвенции бюджетам муниципальных образований по предоставлению мер социальной поддержки граждан в области транспортного обслуживания</t>
  </si>
  <si>
    <t>0632907</t>
  </si>
  <si>
    <t>0309</t>
  </si>
  <si>
    <t>Обеспечение деятельности Единых дежурно-диспетчерских служб муниципальных образований</t>
  </si>
  <si>
    <t>0632906</t>
  </si>
  <si>
    <t>Предупреждение и ликвидация последствий чрезвычайных ситуаций и стихийных бедствий природного и техногенного характера</t>
  </si>
  <si>
    <t>Подпрограмма "Экологическая безопасность и защита населения от природных и техногенных угроз в  муниципального образования "Сернурский муниципальный район"</t>
  </si>
  <si>
    <t>Защита населения и территории от чрезвычайных ситуаций природного итехногенного характера, гражданская оборона</t>
  </si>
  <si>
    <t>9995930</t>
  </si>
  <si>
    <t>0304</t>
  </si>
  <si>
    <t>0</t>
  </si>
  <si>
    <t>Субвенции на государственную регистрацию актов гражданского состояния</t>
  </si>
  <si>
    <t>Органы юстиции</t>
  </si>
  <si>
    <t>0300</t>
  </si>
  <si>
    <t>Национальная безопасность и правоохранительная деятельность</t>
  </si>
  <si>
    <t>0624922</t>
  </si>
  <si>
    <t>0113</t>
  </si>
  <si>
    <t xml:space="preserve">Профилактика правонарушений в муниципальном образовании "Сернурский муниципальный район" </t>
  </si>
  <si>
    <t>0620000</t>
  </si>
  <si>
    <t>Подпрогармма "Профилактика правонарушений и противодействие злоупотреблению наркотиками в муниципальном образовании "Сернурский муниципальный район" 2014-2018</t>
  </si>
  <si>
    <t>3</t>
  </si>
  <si>
    <t>0617018</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</si>
  <si>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</si>
  <si>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Другие общегосударственные вопросы</t>
  </si>
  <si>
    <t>870</t>
  </si>
  <si>
    <t>0512922</t>
  </si>
  <si>
    <t>0111</t>
  </si>
  <si>
    <t>Резервные средства</t>
  </si>
  <si>
    <t>Резервные фонды местных администраций</t>
  </si>
  <si>
    <t xml:space="preserve">Резервный  фонды </t>
  </si>
  <si>
    <t>9997026</t>
  </si>
  <si>
    <t xml:space="preserve">Субвенции на осуществление отдельных государственных полномочий по созданию административных комиссий </t>
  </si>
  <si>
    <t>9997014</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</si>
  <si>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</si>
  <si>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9992903</t>
  </si>
  <si>
    <t>Глава местной администрации</t>
  </si>
  <si>
    <t>Администрация муниципального образования "Сернурский муниципальный район"</t>
  </si>
  <si>
    <t>903</t>
  </si>
  <si>
    <t>600</t>
  </si>
  <si>
    <t>0329632</t>
  </si>
  <si>
    <t>0501</t>
  </si>
  <si>
    <t>Обеспечение мероприятий по переселению граждан из аварийного жилищного фонда за счет средств местного бюджета (оплата дополнительной площади)</t>
  </si>
  <si>
    <t>0329602</t>
  </si>
  <si>
    <t xml:space="preserve"> Бюджетные инвестиции в объекты капитального строительства государственной (муниципальной) собственности</t>
  </si>
  <si>
    <t>Обеспечение мероприятий по переселению граждан из аварийного жилищного фонда за счет средств республиканского бюджета Республики Марий Эл</t>
  </si>
  <si>
    <t>0329502</t>
  </si>
  <si>
    <t xml:space="preserve"> Обеспечение мероприятий по переселению граждан из аварийного жилищного фонда за счет средств, поступивших от ГК - Фонда содействия реформированию ЖКХ</t>
  </si>
  <si>
    <t>0320000</t>
  </si>
  <si>
    <t>Подпрограмма «Переселение граждан из аварийного жилищного фонда»</t>
  </si>
  <si>
    <t>Жилищное хозяйство</t>
  </si>
  <si>
    <t>99</t>
  </si>
  <si>
    <t>0442966</t>
  </si>
  <si>
    <t>Мероприятия по землеустройству и землепользованию</t>
  </si>
  <si>
    <t>0440000</t>
  </si>
  <si>
    <t xml:space="preserve">Подпрограмма "Эффективное управление муниципальным имуществом и земельными ресурсами" </t>
  </si>
  <si>
    <t>Другие вопросы в области национальной экономики</t>
  </si>
  <si>
    <t>0442904</t>
  </si>
  <si>
    <t>Муниципальное учреждение "Отдел по управлению муниципальным имуществом и  земельными ресурсами Сернурского муниципального района</t>
  </si>
  <si>
    <t>% испол-нения к плану</t>
  </si>
  <si>
    <t>Исполнено</t>
  </si>
  <si>
    <t>Уточненный план</t>
  </si>
  <si>
    <t>ВР</t>
  </si>
  <si>
    <t>ЦС</t>
  </si>
  <si>
    <t>ПР</t>
  </si>
  <si>
    <t>Мин</t>
  </si>
  <si>
    <t>Наименование</t>
  </si>
  <si>
    <t>(тыс.рублей)</t>
  </si>
  <si>
    <t>Использование бюджетных средств  в МО "Сернурский муниципальный район" за I полугодие 2015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</si>
</sst>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quot;р.&quot;"/>
  </numFmts>
  <fonts count="49">
    <font>
      <sz val="11"/>
      <color theme="1"/>
      <name val="Calibri"/>
      <family val="2"/>
    </font>
    <font>
      <sz val="11"/>
      <color indexed="8"/>
      <name val="Calibri"/>
      <family val="2"/>
    </font>
    <font>
      <sz val="12"/>
      <color indexed="8"/>
      <name val="Arial Cyr"/>
      <family val="0"/>
    </font>
    <font>
      <b/>
      <sz val="12"/>
      <color indexed="8"/>
      <name val="Times New Roman"/>
      <family val="1"/>
    </font>
    <font>
      <b/>
      <sz val="12"/>
      <name val="Times New Roman"/>
      <family val="1"/>
    </font>
    <font>
      <sz val="12"/>
      <name val="Times New Roman"/>
      <family val="1"/>
    </font>
    <font>
      <sz val="12"/>
      <color indexed="8"/>
      <name val="Times New Roman"/>
      <family val="1"/>
    </font>
    <font>
      <sz val="12"/>
      <name val="Arial Cyr"/>
      <family val="0"/>
    </font>
    <font>
      <sz val="11"/>
      <name val="Times New Roman"/>
      <family val="1"/>
    </font>
    <font>
      <sz val="10"/>
      <name val="Arial"/>
      <family val="2"/>
    </font>
    <font>
      <i/>
      <sz val="12"/>
      <name val="Arial Cyr"/>
      <family val="0"/>
    </font>
    <font>
      <i/>
      <sz val="12"/>
      <color indexed="8"/>
      <name val="Arial Cyr"/>
      <family val="0"/>
    </font>
    <font>
      <sz val="10"/>
      <name val="Arial Cyr"/>
      <family val="0"/>
    </font>
    <font>
      <sz val="11"/>
      <color indexed="8"/>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30" borderId="0">
      <alignment/>
      <protection/>
    </xf>
    <xf numFmtId="0" fontId="9" fillId="30" borderId="0">
      <alignment/>
      <protection/>
    </xf>
    <xf numFmtId="0" fontId="9" fillId="30" borderId="0">
      <alignment/>
      <protection/>
    </xf>
    <xf numFmtId="0" fontId="9" fillId="30" borderId="0">
      <alignment/>
      <protection/>
    </xf>
    <xf numFmtId="0" fontId="9" fillId="30" borderId="0">
      <alignment/>
      <protection/>
    </xf>
    <xf numFmtId="0" fontId="1" fillId="0" borderId="0">
      <alignment/>
      <protection/>
    </xf>
    <xf numFmtId="0" fontId="12" fillId="0" borderId="0">
      <alignment/>
      <protection/>
    </xf>
    <xf numFmtId="0" fontId="12" fillId="0" borderId="0">
      <alignment/>
      <protection/>
    </xf>
    <xf numFmtId="0" fontId="14" fillId="30" borderId="0">
      <alignment/>
      <protection/>
    </xf>
    <xf numFmtId="0" fontId="14" fillId="30" borderId="0">
      <alignment/>
      <protection/>
    </xf>
    <xf numFmtId="0" fontId="9" fillId="3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3" borderId="0" applyNumberFormat="0" applyBorder="0" applyAlignment="0" applyProtection="0"/>
  </cellStyleXfs>
  <cellXfs count="86">
    <xf numFmtId="0" fontId="0" fillId="0" borderId="0" xfId="0" applyFont="1" applyAlignment="1">
      <alignment/>
    </xf>
    <xf numFmtId="49" fontId="2" fillId="0" borderId="0" xfId="0" applyNumberFormat="1" applyFont="1" applyAlignment="1">
      <alignment/>
    </xf>
    <xf numFmtId="0" fontId="2"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applyAlignment="1">
      <alignment wrapText="1"/>
    </xf>
    <xf numFmtId="49" fontId="3" fillId="0" borderId="0" xfId="0" applyNumberFormat="1" applyFont="1" applyAlignment="1">
      <alignment horizontal="justify" wrapText="1"/>
    </xf>
    <xf numFmtId="164" fontId="4" fillId="0" borderId="0" xfId="0" applyNumberFormat="1" applyFont="1" applyBorder="1" applyAlignment="1">
      <alignment horizontal="center" wrapText="1"/>
    </xf>
    <xf numFmtId="164" fontId="3" fillId="0" borderId="0" xfId="0" applyNumberFormat="1"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justify" vertical="center" wrapText="1"/>
    </xf>
    <xf numFmtId="164" fontId="5" fillId="0" borderId="0" xfId="0" applyNumberFormat="1" applyFont="1" applyBorder="1" applyAlignment="1">
      <alignment horizontal="center" wrapText="1"/>
    </xf>
    <xf numFmtId="164" fontId="6"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justify" vertical="center" wrapText="1"/>
    </xf>
    <xf numFmtId="49" fontId="6" fillId="0" borderId="0" xfId="0" applyNumberFormat="1" applyFont="1" applyAlignment="1" quotePrefix="1">
      <alignment horizontal="center"/>
    </xf>
    <xf numFmtId="49" fontId="6" fillId="0" borderId="0" xfId="0" applyNumberFormat="1" applyFont="1" applyAlignment="1">
      <alignment horizontal="justify" vertical="center" wrapText="1"/>
    </xf>
    <xf numFmtId="49" fontId="6" fillId="0" borderId="0" xfId="0" applyNumberFormat="1" applyFont="1" applyAlignment="1" quotePrefix="1">
      <alignment horizontal="center" wrapText="1"/>
    </xf>
    <xf numFmtId="49" fontId="6" fillId="0" borderId="0" xfId="0" applyNumberFormat="1" applyFont="1" applyAlignment="1">
      <alignment horizontal="center" wrapText="1"/>
    </xf>
    <xf numFmtId="49" fontId="7" fillId="0" borderId="0" xfId="0" applyNumberFormat="1" applyFont="1" applyAlignment="1">
      <alignment/>
    </xf>
    <xf numFmtId="164" fontId="5" fillId="0" borderId="0" xfId="0" applyNumberFormat="1" applyFont="1" applyAlignment="1">
      <alignment horizontal="center"/>
    </xf>
    <xf numFmtId="164" fontId="5" fillId="0" borderId="0" xfId="0" applyNumberFormat="1" applyFont="1" applyFill="1" applyBorder="1" applyAlignment="1">
      <alignment horizontal="center" wrapText="1"/>
    </xf>
    <xf numFmtId="165" fontId="6" fillId="0" borderId="0" xfId="0" applyNumberFormat="1" applyFont="1" applyAlignment="1">
      <alignment horizontal="justify" vertical="center" wrapText="1"/>
    </xf>
    <xf numFmtId="49" fontId="3" fillId="0" borderId="0" xfId="0" applyNumberFormat="1" applyFont="1" applyAlignment="1" quotePrefix="1">
      <alignment horizontal="center"/>
    </xf>
    <xf numFmtId="0" fontId="6" fillId="0" borderId="0" xfId="0" applyFont="1" applyAlignment="1">
      <alignment vertical="center" wrapText="1"/>
    </xf>
    <xf numFmtId="49" fontId="5" fillId="0" borderId="0" xfId="0" applyNumberFormat="1" applyFont="1" applyFill="1" applyBorder="1" applyAlignment="1">
      <alignment horizontal="center" wrapText="1"/>
    </xf>
    <xf numFmtId="49" fontId="5" fillId="0" borderId="0" xfId="0" applyNumberFormat="1" applyFont="1" applyAlignment="1">
      <alignment horizontal="center" wrapText="1"/>
    </xf>
    <xf numFmtId="0" fontId="5" fillId="0" borderId="0" xfId="0" applyFont="1" applyAlignment="1">
      <alignment horizontal="justify" vertical="center" wrapText="1"/>
    </xf>
    <xf numFmtId="164" fontId="6" fillId="0" borderId="0" xfId="0" applyNumberFormat="1" applyFont="1" applyAlignment="1">
      <alignment horizontal="center" wrapText="1"/>
    </xf>
    <xf numFmtId="2" fontId="6" fillId="0" borderId="0" xfId="0" applyNumberFormat="1" applyFont="1" applyAlignment="1">
      <alignment horizontal="justify" vertical="center" wrapText="1"/>
    </xf>
    <xf numFmtId="0" fontId="5" fillId="0" borderId="0" xfId="0" applyFont="1" applyAlignment="1">
      <alignment vertical="center" wrapText="1"/>
    </xf>
    <xf numFmtId="0" fontId="47" fillId="30" borderId="0" xfId="57" applyFont="1" applyFill="1" applyBorder="1" applyAlignment="1">
      <alignment horizontal="justify" vertical="center" wrapText="1"/>
      <protection/>
    </xf>
    <xf numFmtId="0" fontId="6" fillId="30" borderId="0" xfId="0" applyFont="1" applyFill="1" applyAlignment="1">
      <alignment horizontal="justify" vertical="center" wrapText="1"/>
    </xf>
    <xf numFmtId="0" fontId="6" fillId="0" borderId="0" xfId="0" applyFont="1" applyAlignment="1" applyProtection="1">
      <alignment horizontal="justify" vertical="center" wrapText="1"/>
      <protection locked="0"/>
    </xf>
    <xf numFmtId="164" fontId="6" fillId="30" borderId="0" xfId="0" applyNumberFormat="1" applyFont="1" applyFill="1" applyAlignment="1">
      <alignment horizontal="center"/>
    </xf>
    <xf numFmtId="2" fontId="5" fillId="0" borderId="0" xfId="0" applyNumberFormat="1" applyFont="1" applyAlignment="1">
      <alignment horizontal="center"/>
    </xf>
    <xf numFmtId="49" fontId="6" fillId="0" borderId="0" xfId="0" applyNumberFormat="1" applyFont="1" applyFill="1" applyBorder="1" applyAlignment="1">
      <alignment horizontal="justify" vertical="center" wrapText="1"/>
    </xf>
    <xf numFmtId="164" fontId="8" fillId="0" borderId="0" xfId="0" applyNumberFormat="1" applyFont="1" applyBorder="1" applyAlignment="1">
      <alignment horizontal="center" wrapText="1"/>
    </xf>
    <xf numFmtId="164" fontId="8" fillId="0" borderId="0" xfId="0" applyNumberFormat="1" applyFont="1" applyAlignment="1">
      <alignment horizontal="center"/>
    </xf>
    <xf numFmtId="49" fontId="6" fillId="0" borderId="0" xfId="0" applyNumberFormat="1" applyFont="1" applyFill="1" applyBorder="1" applyAlignment="1">
      <alignment horizontal="center" wrapText="1"/>
    </xf>
    <xf numFmtId="0" fontId="5" fillId="34" borderId="0" xfId="0" applyFont="1" applyFill="1" applyAlignment="1">
      <alignment horizontal="justify" vertical="center" wrapText="1"/>
    </xf>
    <xf numFmtId="164" fontId="6" fillId="30" borderId="0" xfId="0" applyNumberFormat="1" applyFont="1" applyFill="1" applyAlignment="1">
      <alignment horizontal="center" wrapText="1"/>
    </xf>
    <xf numFmtId="164" fontId="5" fillId="0" borderId="0" xfId="0" applyNumberFormat="1" applyFont="1" applyBorder="1" applyAlignment="1">
      <alignment horizontal="center" vertical="center" wrapText="1"/>
    </xf>
    <xf numFmtId="164" fontId="5" fillId="0" borderId="0" xfId="0" applyNumberFormat="1" applyFont="1" applyAlignment="1">
      <alignment horizontal="center" vertical="center"/>
    </xf>
    <xf numFmtId="164" fontId="5" fillId="0" borderId="0" xfId="0" applyNumberFormat="1" applyFont="1" applyFill="1" applyBorder="1" applyAlignment="1">
      <alignment horizontal="center" vertical="center" wrapText="1"/>
    </xf>
    <xf numFmtId="164" fontId="6" fillId="0" borderId="0" xfId="0" applyNumberFormat="1" applyFont="1" applyAlignment="1">
      <alignment horizontal="center" vertical="center"/>
    </xf>
    <xf numFmtId="0" fontId="6" fillId="30" borderId="0" xfId="55" applyFont="1" applyAlignment="1">
      <alignment horizontal="justify" vertical="center" wrapText="1"/>
      <protection/>
    </xf>
    <xf numFmtId="49" fontId="5" fillId="0" borderId="0" xfId="0" applyNumberFormat="1" applyFont="1" applyAlignment="1">
      <alignment horizontal="center"/>
    </xf>
    <xf numFmtId="49" fontId="6" fillId="30" borderId="0" xfId="0" applyNumberFormat="1" applyFont="1" applyFill="1" applyAlignment="1" quotePrefix="1">
      <alignment horizontal="center"/>
    </xf>
    <xf numFmtId="49" fontId="10" fillId="0" borderId="0" xfId="0" applyNumberFormat="1" applyFont="1" applyAlignment="1">
      <alignment/>
    </xf>
    <xf numFmtId="49" fontId="11" fillId="0" borderId="0" xfId="0" applyNumberFormat="1" applyFont="1" applyAlignment="1">
      <alignment/>
    </xf>
    <xf numFmtId="164" fontId="7" fillId="0" borderId="0" xfId="0" applyNumberFormat="1" applyFont="1" applyAlignment="1">
      <alignment horizontal="center"/>
    </xf>
    <xf numFmtId="49" fontId="6" fillId="0" borderId="0" xfId="58" applyNumberFormat="1" applyFont="1" applyAlignment="1">
      <alignment horizontal="center"/>
      <protection/>
    </xf>
    <xf numFmtId="0" fontId="6" fillId="0" borderId="0" xfId="58" applyFont="1" applyAlignment="1">
      <alignment horizontal="center"/>
      <protection/>
    </xf>
    <xf numFmtId="0" fontId="47" fillId="30" borderId="0" xfId="56" applyFont="1" applyFill="1" applyBorder="1" applyAlignment="1">
      <alignment vertical="center" wrapText="1"/>
      <protection/>
    </xf>
    <xf numFmtId="49" fontId="6" fillId="0" borderId="0" xfId="58" applyNumberFormat="1" applyFont="1" applyAlignment="1" quotePrefix="1">
      <alignment horizontal="center"/>
      <protection/>
    </xf>
    <xf numFmtId="0" fontId="47" fillId="30" borderId="0" xfId="54" applyFont="1" applyFill="1" applyBorder="1" applyAlignment="1">
      <alignment vertical="center" wrapText="1"/>
      <protection/>
    </xf>
    <xf numFmtId="0" fontId="6" fillId="0" borderId="0" xfId="58" applyFont="1" applyAlignment="1">
      <alignment horizontal="justify" vertical="center" wrapText="1"/>
      <protection/>
    </xf>
    <xf numFmtId="49" fontId="5" fillId="0" borderId="0" xfId="58" applyNumberFormat="1" applyFont="1" applyBorder="1" applyAlignment="1">
      <alignment horizontal="center" wrapText="1"/>
      <protection/>
    </xf>
    <xf numFmtId="0" fontId="5" fillId="0" borderId="0" xfId="58" applyFont="1" applyBorder="1" applyAlignment="1">
      <alignment horizontal="center" wrapText="1"/>
      <protection/>
    </xf>
    <xf numFmtId="0" fontId="5" fillId="0" borderId="0" xfId="58" applyFont="1" applyBorder="1" applyAlignment="1">
      <alignment horizontal="justify" vertical="center" wrapText="1"/>
      <protection/>
    </xf>
    <xf numFmtId="49" fontId="6" fillId="30" borderId="0" xfId="0" applyNumberFormat="1" applyFont="1" applyFill="1" applyAlignment="1">
      <alignment horizontal="justify" vertical="center" wrapText="1"/>
    </xf>
    <xf numFmtId="164" fontId="3" fillId="0" borderId="0" xfId="0" applyNumberFormat="1" applyFont="1" applyAlignment="1">
      <alignment horizontal="center" wrapText="1"/>
    </xf>
    <xf numFmtId="49" fontId="3" fillId="0" borderId="0" xfId="0" applyNumberFormat="1" applyFont="1" applyAlignment="1" quotePrefix="1">
      <alignment horizontal="center" wrapText="1"/>
    </xf>
    <xf numFmtId="164" fontId="6" fillId="0" borderId="0" xfId="58" applyNumberFormat="1" applyFont="1" applyAlignment="1">
      <alignment horizontal="center"/>
      <protection/>
    </xf>
    <xf numFmtId="49" fontId="3" fillId="0" borderId="0" xfId="0" applyNumberFormat="1" applyFont="1" applyAlignment="1">
      <alignment horizontal="center" wrapText="1"/>
    </xf>
    <xf numFmtId="0" fontId="47" fillId="30" borderId="0" xfId="53" applyFont="1" applyFill="1" applyBorder="1" applyAlignment="1">
      <alignment vertical="center" wrapText="1"/>
      <protection/>
    </xf>
    <xf numFmtId="0" fontId="47" fillId="30" borderId="0" xfId="52" applyFont="1" applyFill="1" applyBorder="1" applyAlignment="1">
      <alignment vertical="center" wrapText="1"/>
      <protection/>
    </xf>
    <xf numFmtId="0" fontId="47" fillId="30" borderId="0" xfId="62" applyFont="1" applyFill="1" applyBorder="1" applyAlignment="1">
      <alignment vertical="center" wrapText="1"/>
      <protection/>
    </xf>
    <xf numFmtId="0" fontId="13" fillId="0" borderId="0" xfId="0" applyFont="1" applyAlignment="1">
      <alignment/>
    </xf>
    <xf numFmtId="0" fontId="6" fillId="0" borderId="0" xfId="0" applyFont="1" applyAlignment="1">
      <alignment horizontal="center"/>
    </xf>
    <xf numFmtId="0" fontId="48" fillId="0" borderId="0" xfId="0" applyFont="1" applyAlignment="1">
      <alignment horizontal="center"/>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64" fontId="5" fillId="0" borderId="0" xfId="0" applyNumberFormat="1" applyFont="1" applyBorder="1" applyAlignment="1">
      <alignment horizontal="center" vertical="center" wrapText="1"/>
    </xf>
    <xf numFmtId="164" fontId="6" fillId="0" borderId="0" xfId="0" applyNumberFormat="1" applyFont="1" applyAlignment="1">
      <alignment horizontal="center"/>
    </xf>
    <xf numFmtId="164" fontId="5" fillId="0" borderId="0" xfId="0" applyNumberFormat="1" applyFont="1" applyBorder="1" applyAlignment="1">
      <alignment horizontal="center" wrapText="1"/>
    </xf>
    <xf numFmtId="49" fontId="6" fillId="0" borderId="0" xfId="0" applyNumberFormat="1" applyFont="1" applyAlignment="1">
      <alignment horizontal="justify" vertical="center" wrapText="1"/>
    </xf>
    <xf numFmtId="49" fontId="2" fillId="0" borderId="0" xfId="0" applyNumberFormat="1" applyFont="1" applyAlignment="1">
      <alignment horizontal="justify" vertical="center" wrapText="1"/>
    </xf>
    <xf numFmtId="49" fontId="6" fillId="0" borderId="0" xfId="0" applyNumberFormat="1" applyFont="1" applyAlignment="1" quotePrefix="1">
      <alignment horizontal="center" vertical="center"/>
    </xf>
    <xf numFmtId="164" fontId="6" fillId="0" borderId="0" xfId="0" applyNumberFormat="1" applyFont="1" applyAlignment="1">
      <alignment horizontal="center" vertical="center"/>
    </xf>
    <xf numFmtId="49" fontId="6" fillId="0" borderId="0" xfId="0" applyNumberFormat="1" applyFont="1" applyAlignment="1" quotePrefix="1">
      <alignment horizontal="center"/>
    </xf>
    <xf numFmtId="0" fontId="6" fillId="0" borderId="0" xfId="0" applyFont="1" applyAlignment="1">
      <alignment horizontal="center"/>
    </xf>
    <xf numFmtId="0" fontId="6" fillId="0" borderId="0" xfId="0" applyFont="1" applyAlignment="1">
      <alignment horizontal="justify" vertical="center" wrapText="1"/>
    </xf>
    <xf numFmtId="0" fontId="48" fillId="0" borderId="0" xfId="0" applyFont="1" applyAlignment="1">
      <alignment horizontal="center"/>
    </xf>
    <xf numFmtId="49" fontId="6" fillId="0" borderId="0" xfId="0" applyNumberFormat="1" applyFont="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2" xfId="54"/>
    <cellStyle name="Обычный 13" xfId="55"/>
    <cellStyle name="Обычный 14" xfId="56"/>
    <cellStyle name="Обычный 16" xfId="57"/>
    <cellStyle name="Обычный 2" xfId="58"/>
    <cellStyle name="Обычный 2 2" xfId="59"/>
    <cellStyle name="Обычный 7" xfId="60"/>
    <cellStyle name="Обычный 8"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2"/>
  <sheetViews>
    <sheetView tabSelected="1" zoomScalePageLayoutView="0" workbookViewId="0" topLeftCell="A1">
      <selection activeCell="C12" sqref="C12"/>
    </sheetView>
  </sheetViews>
  <sheetFormatPr defaultColWidth="9.140625" defaultRowHeight="15"/>
  <cols>
    <col min="1" max="1" width="70.8515625" style="1" customWidth="1"/>
    <col min="2" max="2" width="8.8515625" style="3" customWidth="1"/>
    <col min="3" max="3" width="9.28125" style="3" customWidth="1"/>
    <col min="4" max="4" width="11.140625" style="3" customWidth="1"/>
    <col min="5" max="5" width="8.421875" style="3" customWidth="1"/>
    <col min="6" max="6" width="16.8515625" style="2" customWidth="1"/>
    <col min="7" max="7" width="12.57421875" style="1" customWidth="1"/>
    <col min="8" max="8" width="10.57421875" style="1" customWidth="1"/>
    <col min="9" max="16384" width="9.140625" style="1" customWidth="1"/>
  </cols>
  <sheetData>
    <row r="1" spans="1:8" ht="30.75" customHeight="1">
      <c r="A1" s="84" t="s">
        <v>367</v>
      </c>
      <c r="B1" s="84"/>
      <c r="C1" s="84"/>
      <c r="D1" s="84"/>
      <c r="E1" s="84"/>
      <c r="F1" s="84"/>
      <c r="G1" s="84"/>
      <c r="H1" s="84"/>
    </row>
    <row r="2" spans="1:8" ht="30.75" customHeight="1">
      <c r="A2" s="70"/>
      <c r="B2" s="70"/>
      <c r="C2" s="70"/>
      <c r="D2" s="70"/>
      <c r="E2" s="70"/>
      <c r="F2" s="70"/>
      <c r="G2" s="70"/>
      <c r="H2" s="70"/>
    </row>
    <row r="3" ht="15.75">
      <c r="G3" s="69" t="s">
        <v>366</v>
      </c>
    </row>
    <row r="4" spans="1:8" ht="30" customHeight="1">
      <c r="A4" s="71" t="s">
        <v>365</v>
      </c>
      <c r="B4" s="71" t="s">
        <v>364</v>
      </c>
      <c r="C4" s="71" t="s">
        <v>363</v>
      </c>
      <c r="D4" s="71" t="s">
        <v>362</v>
      </c>
      <c r="E4" s="71" t="s">
        <v>361</v>
      </c>
      <c r="F4" s="72" t="s">
        <v>360</v>
      </c>
      <c r="G4" s="71" t="s">
        <v>359</v>
      </c>
      <c r="H4" s="73" t="s">
        <v>358</v>
      </c>
    </row>
    <row r="5" spans="1:8" ht="47.25">
      <c r="A5" s="9" t="s">
        <v>357</v>
      </c>
      <c r="B5" s="22" t="s">
        <v>337</v>
      </c>
      <c r="C5" s="22" t="s">
        <v>78</v>
      </c>
      <c r="D5" s="22" t="s">
        <v>10</v>
      </c>
      <c r="E5" s="22" t="s">
        <v>6</v>
      </c>
      <c r="F5" s="7">
        <f>F6+F11+F15+F23</f>
        <v>33420.7</v>
      </c>
      <c r="G5" s="7">
        <f>G6+G11+G15+G23</f>
        <v>786.2</v>
      </c>
      <c r="H5" s="10">
        <f aca="true" t="shared" si="0" ref="H5:H39">G5/F5*100</f>
        <v>2.3524342697789096</v>
      </c>
    </row>
    <row r="6" spans="1:8" ht="15.75">
      <c r="A6" s="15" t="s">
        <v>323</v>
      </c>
      <c r="B6" s="14" t="s">
        <v>337</v>
      </c>
      <c r="C6" s="14" t="s">
        <v>316</v>
      </c>
      <c r="D6" s="14" t="s">
        <v>10</v>
      </c>
      <c r="E6" s="14" t="s">
        <v>6</v>
      </c>
      <c r="F6" s="11">
        <f>F7</f>
        <v>141</v>
      </c>
      <c r="G6" s="11">
        <f>G7</f>
        <v>87.19999999999999</v>
      </c>
      <c r="H6" s="10">
        <f t="shared" si="0"/>
        <v>61.84397163120566</v>
      </c>
    </row>
    <row r="7" spans="1:8" ht="31.5">
      <c r="A7" s="15" t="s">
        <v>354</v>
      </c>
      <c r="B7" s="14" t="s">
        <v>337</v>
      </c>
      <c r="C7" s="14" t="s">
        <v>316</v>
      </c>
      <c r="D7" s="14" t="s">
        <v>353</v>
      </c>
      <c r="E7" s="14" t="s">
        <v>6</v>
      </c>
      <c r="F7" s="11">
        <f>F8</f>
        <v>141</v>
      </c>
      <c r="G7" s="11">
        <f>G8</f>
        <v>87.19999999999999</v>
      </c>
      <c r="H7" s="10">
        <f t="shared" si="0"/>
        <v>61.84397163120566</v>
      </c>
    </row>
    <row r="8" spans="1:8" s="68" customFormat="1" ht="15.75">
      <c r="A8" s="15" t="s">
        <v>286</v>
      </c>
      <c r="B8" s="14" t="s">
        <v>337</v>
      </c>
      <c r="C8" s="14" t="s">
        <v>316</v>
      </c>
      <c r="D8" s="14" t="s">
        <v>356</v>
      </c>
      <c r="E8" s="14" t="s">
        <v>6</v>
      </c>
      <c r="F8" s="11">
        <f>F10+F9</f>
        <v>141</v>
      </c>
      <c r="G8" s="11">
        <f>G10+G9</f>
        <v>87.19999999999999</v>
      </c>
      <c r="H8" s="10">
        <f t="shared" si="0"/>
        <v>61.84397163120566</v>
      </c>
    </row>
    <row r="9" spans="1:8" s="68" customFormat="1" ht="31.5">
      <c r="A9" s="15" t="s">
        <v>69</v>
      </c>
      <c r="B9" s="14" t="s">
        <v>337</v>
      </c>
      <c r="C9" s="14" t="s">
        <v>316</v>
      </c>
      <c r="D9" s="14" t="s">
        <v>356</v>
      </c>
      <c r="E9" s="14" t="s">
        <v>68</v>
      </c>
      <c r="F9" s="11">
        <v>26.9</v>
      </c>
      <c r="G9" s="11">
        <v>14.1</v>
      </c>
      <c r="H9" s="10">
        <f t="shared" si="0"/>
        <v>52.41635687732342</v>
      </c>
    </row>
    <row r="10" spans="1:8" s="68" customFormat="1" ht="31.5">
      <c r="A10" s="13" t="s">
        <v>44</v>
      </c>
      <c r="B10" s="14" t="s">
        <v>337</v>
      </c>
      <c r="C10" s="14" t="s">
        <v>316</v>
      </c>
      <c r="D10" s="14" t="s">
        <v>356</v>
      </c>
      <c r="E10" s="14" t="s">
        <v>42</v>
      </c>
      <c r="F10" s="11">
        <v>114.1</v>
      </c>
      <c r="G10" s="11">
        <v>73.1</v>
      </c>
      <c r="H10" s="10">
        <f t="shared" si="0"/>
        <v>64.06660823838737</v>
      </c>
    </row>
    <row r="11" spans="1:8" s="68" customFormat="1" ht="15.75">
      <c r="A11" s="13" t="s">
        <v>355</v>
      </c>
      <c r="B11" s="14" t="s">
        <v>337</v>
      </c>
      <c r="C11" s="14" t="s">
        <v>290</v>
      </c>
      <c r="D11" s="14" t="s">
        <v>10</v>
      </c>
      <c r="E11" s="14" t="s">
        <v>6</v>
      </c>
      <c r="F11" s="63">
        <f aca="true" t="shared" si="1" ref="F11:G13">F12</f>
        <v>99</v>
      </c>
      <c r="G11" s="63" t="str">
        <f t="shared" si="1"/>
        <v>99</v>
      </c>
      <c r="H11" s="10">
        <f t="shared" si="0"/>
        <v>100</v>
      </c>
    </row>
    <row r="12" spans="1:8" s="68" customFormat="1" ht="31.5">
      <c r="A12" s="15" t="s">
        <v>354</v>
      </c>
      <c r="B12" s="14" t="s">
        <v>337</v>
      </c>
      <c r="C12" s="14" t="s">
        <v>290</v>
      </c>
      <c r="D12" s="14" t="s">
        <v>353</v>
      </c>
      <c r="E12" s="14" t="s">
        <v>6</v>
      </c>
      <c r="F12" s="63">
        <f t="shared" si="1"/>
        <v>99</v>
      </c>
      <c r="G12" s="63" t="str">
        <f t="shared" si="1"/>
        <v>99</v>
      </c>
      <c r="H12" s="10">
        <f t="shared" si="0"/>
        <v>100</v>
      </c>
    </row>
    <row r="13" spans="1:8" s="68" customFormat="1" ht="15.75">
      <c r="A13" s="13" t="s">
        <v>352</v>
      </c>
      <c r="B13" s="14" t="s">
        <v>337</v>
      </c>
      <c r="C13" s="14" t="s">
        <v>290</v>
      </c>
      <c r="D13" s="14" t="s">
        <v>351</v>
      </c>
      <c r="E13" s="14" t="s">
        <v>6</v>
      </c>
      <c r="F13" s="63">
        <f t="shared" si="1"/>
        <v>99</v>
      </c>
      <c r="G13" s="63" t="str">
        <f t="shared" si="1"/>
        <v>99</v>
      </c>
      <c r="H13" s="10">
        <f t="shared" si="0"/>
        <v>100</v>
      </c>
    </row>
    <row r="14" spans="1:8" s="68" customFormat="1" ht="31.5">
      <c r="A14" s="13" t="s">
        <v>44</v>
      </c>
      <c r="B14" s="14" t="s">
        <v>337</v>
      </c>
      <c r="C14" s="14" t="s">
        <v>290</v>
      </c>
      <c r="D14" s="14" t="s">
        <v>351</v>
      </c>
      <c r="E14" s="14" t="s">
        <v>42</v>
      </c>
      <c r="F14" s="63">
        <v>99</v>
      </c>
      <c r="G14" s="11" t="s">
        <v>350</v>
      </c>
      <c r="H14" s="10">
        <f t="shared" si="0"/>
        <v>100</v>
      </c>
    </row>
    <row r="15" spans="1:8" s="68" customFormat="1" ht="15.75">
      <c r="A15" s="13" t="s">
        <v>349</v>
      </c>
      <c r="B15" s="14" t="s">
        <v>337</v>
      </c>
      <c r="C15" s="14" t="s">
        <v>340</v>
      </c>
      <c r="D15" s="14" t="s">
        <v>10</v>
      </c>
      <c r="E15" s="14" t="s">
        <v>6</v>
      </c>
      <c r="F15" s="63">
        <f>F16</f>
        <v>33118.7</v>
      </c>
      <c r="G15" s="63">
        <f>G16</f>
        <v>600</v>
      </c>
      <c r="H15" s="10">
        <f t="shared" si="0"/>
        <v>1.8116653129500857</v>
      </c>
    </row>
    <row r="16" spans="1:9" ht="30.75" customHeight="1">
      <c r="A16" s="13" t="s">
        <v>348</v>
      </c>
      <c r="B16" s="14" t="s">
        <v>337</v>
      </c>
      <c r="C16" s="14" t="s">
        <v>340</v>
      </c>
      <c r="D16" s="14" t="s">
        <v>347</v>
      </c>
      <c r="E16" s="14" t="s">
        <v>6</v>
      </c>
      <c r="F16" s="63">
        <f>F17+F19+F21</f>
        <v>33118.7</v>
      </c>
      <c r="G16" s="63">
        <f>G17+G19+G21</f>
        <v>600</v>
      </c>
      <c r="H16" s="10">
        <f t="shared" si="0"/>
        <v>1.8116653129500857</v>
      </c>
      <c r="I16" s="64"/>
    </row>
    <row r="17" spans="1:9" ht="61.5" customHeight="1">
      <c r="A17" s="13" t="s">
        <v>346</v>
      </c>
      <c r="B17" s="12" t="s">
        <v>337</v>
      </c>
      <c r="C17" s="12" t="s">
        <v>340</v>
      </c>
      <c r="D17" s="12" t="s">
        <v>345</v>
      </c>
      <c r="E17" s="12" t="s">
        <v>6</v>
      </c>
      <c r="F17" s="63">
        <f>F18</f>
        <v>19489.8</v>
      </c>
      <c r="G17" s="63" t="str">
        <f>G18</f>
        <v>0</v>
      </c>
      <c r="H17" s="10">
        <f t="shared" si="0"/>
        <v>0</v>
      </c>
      <c r="I17" s="64"/>
    </row>
    <row r="18" spans="1:9" ht="47.25" customHeight="1">
      <c r="A18" s="67" t="s">
        <v>40</v>
      </c>
      <c r="B18" s="12" t="s">
        <v>337</v>
      </c>
      <c r="C18" s="12" t="s">
        <v>340</v>
      </c>
      <c r="D18" s="12" t="s">
        <v>345</v>
      </c>
      <c r="E18" s="12" t="s">
        <v>36</v>
      </c>
      <c r="F18" s="63">
        <v>19489.8</v>
      </c>
      <c r="G18" s="11" t="s">
        <v>310</v>
      </c>
      <c r="H18" s="10">
        <f t="shared" si="0"/>
        <v>0</v>
      </c>
      <c r="I18" s="64"/>
    </row>
    <row r="19" spans="1:9" ht="58.5" customHeight="1">
      <c r="A19" s="66" t="s">
        <v>344</v>
      </c>
      <c r="B19" s="14" t="s">
        <v>337</v>
      </c>
      <c r="C19" s="14" t="s">
        <v>340</v>
      </c>
      <c r="D19" s="12" t="s">
        <v>342</v>
      </c>
      <c r="E19" s="14" t="s">
        <v>6</v>
      </c>
      <c r="F19" s="63">
        <f>F20</f>
        <v>10461.9</v>
      </c>
      <c r="G19" s="11" t="str">
        <f>G20</f>
        <v>0</v>
      </c>
      <c r="H19" s="10">
        <f t="shared" si="0"/>
        <v>0</v>
      </c>
      <c r="I19" s="64"/>
    </row>
    <row r="20" spans="1:9" ht="38.25" customHeight="1">
      <c r="A20" s="65" t="s">
        <v>343</v>
      </c>
      <c r="B20" s="14" t="s">
        <v>337</v>
      </c>
      <c r="C20" s="14" t="s">
        <v>340</v>
      </c>
      <c r="D20" s="12" t="s">
        <v>342</v>
      </c>
      <c r="E20" s="12" t="s">
        <v>36</v>
      </c>
      <c r="F20" s="63">
        <v>10461.9</v>
      </c>
      <c r="G20" s="11" t="s">
        <v>310</v>
      </c>
      <c r="H20" s="10">
        <f t="shared" si="0"/>
        <v>0</v>
      </c>
      <c r="I20" s="64"/>
    </row>
    <row r="21" spans="1:8" ht="48.75" customHeight="1">
      <c r="A21" s="13" t="s">
        <v>341</v>
      </c>
      <c r="B21" s="14" t="s">
        <v>337</v>
      </c>
      <c r="C21" s="14" t="s">
        <v>340</v>
      </c>
      <c r="D21" s="14" t="s">
        <v>339</v>
      </c>
      <c r="E21" s="14" t="s">
        <v>6</v>
      </c>
      <c r="F21" s="63">
        <f>F22</f>
        <v>3167</v>
      </c>
      <c r="G21" s="11" t="str">
        <f>G22</f>
        <v>600</v>
      </c>
      <c r="H21" s="10">
        <f t="shared" si="0"/>
        <v>18.945374171139882</v>
      </c>
    </row>
    <row r="22" spans="1:8" ht="39" customHeight="1">
      <c r="A22" s="55" t="s">
        <v>40</v>
      </c>
      <c r="B22" s="14" t="s">
        <v>337</v>
      </c>
      <c r="C22" s="14" t="s">
        <v>340</v>
      </c>
      <c r="D22" s="14" t="s">
        <v>339</v>
      </c>
      <c r="E22" s="12" t="s">
        <v>36</v>
      </c>
      <c r="F22" s="63">
        <v>3167</v>
      </c>
      <c r="G22" s="11" t="s">
        <v>338</v>
      </c>
      <c r="H22" s="10">
        <f t="shared" si="0"/>
        <v>18.945374171139882</v>
      </c>
    </row>
    <row r="23" spans="1:8" ht="45" customHeight="1">
      <c r="A23" s="13" t="s">
        <v>234</v>
      </c>
      <c r="B23" s="17" t="s">
        <v>337</v>
      </c>
      <c r="C23" s="17" t="s">
        <v>22</v>
      </c>
      <c r="D23" s="17" t="s">
        <v>233</v>
      </c>
      <c r="E23" s="17" t="s">
        <v>6</v>
      </c>
      <c r="F23" s="11">
        <f>F24</f>
        <v>62</v>
      </c>
      <c r="G23" s="11">
        <f>G24</f>
        <v>0</v>
      </c>
      <c r="H23" s="10">
        <f t="shared" si="0"/>
        <v>0</v>
      </c>
    </row>
    <row r="24" spans="1:8" ht="24.75" customHeight="1">
      <c r="A24" s="13" t="s">
        <v>286</v>
      </c>
      <c r="B24" s="17" t="s">
        <v>337</v>
      </c>
      <c r="C24" s="17" t="s">
        <v>22</v>
      </c>
      <c r="D24" s="17" t="s">
        <v>285</v>
      </c>
      <c r="E24" s="17" t="s">
        <v>6</v>
      </c>
      <c r="F24" s="11">
        <f>F25</f>
        <v>62</v>
      </c>
      <c r="G24" s="11">
        <f>G25</f>
        <v>0</v>
      </c>
      <c r="H24" s="10">
        <f t="shared" si="0"/>
        <v>0</v>
      </c>
    </row>
    <row r="25" spans="1:8" ht="43.5" customHeight="1">
      <c r="A25" s="13" t="s">
        <v>44</v>
      </c>
      <c r="B25" s="17" t="s">
        <v>337</v>
      </c>
      <c r="C25" s="17" t="s">
        <v>22</v>
      </c>
      <c r="D25" s="17" t="s">
        <v>285</v>
      </c>
      <c r="E25" s="17" t="s">
        <v>42</v>
      </c>
      <c r="F25" s="11">
        <v>62</v>
      </c>
      <c r="G25" s="11">
        <v>0</v>
      </c>
      <c r="H25" s="10">
        <f t="shared" si="0"/>
        <v>0</v>
      </c>
    </row>
    <row r="26" spans="1:8" ht="32.25" customHeight="1">
      <c r="A26" s="9" t="s">
        <v>336</v>
      </c>
      <c r="B26" s="62" t="s">
        <v>39</v>
      </c>
      <c r="C26" s="62" t="s">
        <v>78</v>
      </c>
      <c r="D26" s="62" t="s">
        <v>10</v>
      </c>
      <c r="E26" s="62" t="s">
        <v>6</v>
      </c>
      <c r="F26" s="61">
        <f>F27+F45+F49+F59+F76+F91+F94+F97+F101+F129+F140+F144</f>
        <v>36102.700000000004</v>
      </c>
      <c r="G26" s="61">
        <f>G27+G45+G49+G59+G76+G91+G94+G97+G101+G129+G140+G144</f>
        <v>11875.6</v>
      </c>
      <c r="H26" s="10">
        <f t="shared" si="0"/>
        <v>32.89393868048649</v>
      </c>
    </row>
    <row r="27" spans="1:8" ht="35.25" customHeight="1">
      <c r="A27" s="15" t="s">
        <v>174</v>
      </c>
      <c r="B27" s="16" t="s">
        <v>39</v>
      </c>
      <c r="C27" s="16" t="s">
        <v>92</v>
      </c>
      <c r="D27" s="16" t="s">
        <v>10</v>
      </c>
      <c r="E27" s="16" t="s">
        <v>6</v>
      </c>
      <c r="F27" s="27">
        <f>F28</f>
        <v>13689</v>
      </c>
      <c r="G27" s="27">
        <f>G28</f>
        <v>7734.400000000001</v>
      </c>
      <c r="H27" s="10">
        <f t="shared" si="0"/>
        <v>56.50084009058368</v>
      </c>
    </row>
    <row r="28" spans="1:8" ht="33.75" customHeight="1">
      <c r="A28" s="21" t="s">
        <v>212</v>
      </c>
      <c r="B28" s="16" t="s">
        <v>39</v>
      </c>
      <c r="C28" s="16" t="s">
        <v>92</v>
      </c>
      <c r="D28" s="16" t="s">
        <v>211</v>
      </c>
      <c r="E28" s="16" t="s">
        <v>6</v>
      </c>
      <c r="F28" s="27">
        <f>F29+F36+F38+F43</f>
        <v>13689</v>
      </c>
      <c r="G28" s="27">
        <f>G29+G36+G38+G43</f>
        <v>7734.400000000001</v>
      </c>
      <c r="H28" s="10">
        <f t="shared" si="0"/>
        <v>56.50084009058368</v>
      </c>
    </row>
    <row r="29" spans="1:8" ht="30" customHeight="1">
      <c r="A29" s="15" t="s">
        <v>74</v>
      </c>
      <c r="B29" s="16" t="s">
        <v>39</v>
      </c>
      <c r="C29" s="16" t="s">
        <v>92</v>
      </c>
      <c r="D29" s="16" t="s">
        <v>208</v>
      </c>
      <c r="E29" s="16" t="s">
        <v>6</v>
      </c>
      <c r="F29" s="27">
        <f>F30+F31+F33+F34+F35+F32</f>
        <v>12201</v>
      </c>
      <c r="G29" s="27">
        <f>G30+G31+G33+G34+G35+G32</f>
        <v>6428.200000000001</v>
      </c>
      <c r="H29" s="10">
        <f t="shared" si="0"/>
        <v>52.68584542250636</v>
      </c>
    </row>
    <row r="30" spans="1:8" ht="33.75" customHeight="1">
      <c r="A30" s="13" t="s">
        <v>73</v>
      </c>
      <c r="B30" s="16" t="s">
        <v>39</v>
      </c>
      <c r="C30" s="16" t="s">
        <v>92</v>
      </c>
      <c r="D30" s="16" t="s">
        <v>208</v>
      </c>
      <c r="E30" s="16" t="s">
        <v>72</v>
      </c>
      <c r="F30" s="27">
        <v>9889</v>
      </c>
      <c r="G30" s="11">
        <v>5237.1</v>
      </c>
      <c r="H30" s="10">
        <f t="shared" si="0"/>
        <v>52.95884315906563</v>
      </c>
    </row>
    <row r="31" spans="1:8" ht="41.25" customHeight="1">
      <c r="A31" s="13" t="s">
        <v>71</v>
      </c>
      <c r="B31" s="16" t="s">
        <v>39</v>
      </c>
      <c r="C31" s="16" t="s">
        <v>92</v>
      </c>
      <c r="D31" s="16" t="s">
        <v>208</v>
      </c>
      <c r="E31" s="16" t="s">
        <v>70</v>
      </c>
      <c r="F31" s="27">
        <v>9</v>
      </c>
      <c r="G31" s="11">
        <v>5.2</v>
      </c>
      <c r="H31" s="10">
        <f t="shared" si="0"/>
        <v>57.777777777777786</v>
      </c>
    </row>
    <row r="32" spans="1:8" ht="36" customHeight="1">
      <c r="A32" s="15" t="s">
        <v>69</v>
      </c>
      <c r="B32" s="16" t="s">
        <v>39</v>
      </c>
      <c r="C32" s="16" t="s">
        <v>92</v>
      </c>
      <c r="D32" s="16" t="s">
        <v>208</v>
      </c>
      <c r="E32" s="16" t="s">
        <v>68</v>
      </c>
      <c r="F32" s="27">
        <v>606.5</v>
      </c>
      <c r="G32" s="11">
        <v>250.7</v>
      </c>
      <c r="H32" s="10">
        <f t="shared" si="0"/>
        <v>41.335531739488864</v>
      </c>
    </row>
    <row r="33" spans="1:8" ht="39" customHeight="1">
      <c r="A33" s="13" t="s">
        <v>44</v>
      </c>
      <c r="B33" s="16" t="s">
        <v>39</v>
      </c>
      <c r="C33" s="16" t="s">
        <v>92</v>
      </c>
      <c r="D33" s="16" t="s">
        <v>208</v>
      </c>
      <c r="E33" s="16" t="s">
        <v>42</v>
      </c>
      <c r="F33" s="27">
        <v>1558.5</v>
      </c>
      <c r="G33" s="11">
        <v>869.3</v>
      </c>
      <c r="H33" s="10">
        <f t="shared" si="0"/>
        <v>55.77799165864613</v>
      </c>
    </row>
    <row r="34" spans="1:8" ht="31.5" customHeight="1">
      <c r="A34" s="15" t="s">
        <v>67</v>
      </c>
      <c r="B34" s="16" t="s">
        <v>39</v>
      </c>
      <c r="C34" s="16" t="s">
        <v>92</v>
      </c>
      <c r="D34" s="16" t="s">
        <v>208</v>
      </c>
      <c r="E34" s="16" t="s">
        <v>66</v>
      </c>
      <c r="F34" s="27">
        <v>120</v>
      </c>
      <c r="G34" s="11">
        <v>59.3</v>
      </c>
      <c r="H34" s="10">
        <f t="shared" si="0"/>
        <v>49.416666666666664</v>
      </c>
    </row>
    <row r="35" spans="1:8" ht="30.75" customHeight="1">
      <c r="A35" s="15" t="s">
        <v>65</v>
      </c>
      <c r="B35" s="16" t="s">
        <v>39</v>
      </c>
      <c r="C35" s="16" t="s">
        <v>92</v>
      </c>
      <c r="D35" s="16" t="s">
        <v>208</v>
      </c>
      <c r="E35" s="16" t="s">
        <v>62</v>
      </c>
      <c r="F35" s="27">
        <v>18</v>
      </c>
      <c r="G35" s="11">
        <v>6.6</v>
      </c>
      <c r="H35" s="10">
        <f t="shared" si="0"/>
        <v>36.666666666666664</v>
      </c>
    </row>
    <row r="36" spans="1:8" ht="27.75" customHeight="1">
      <c r="A36" s="15" t="s">
        <v>335</v>
      </c>
      <c r="B36" s="16" t="s">
        <v>39</v>
      </c>
      <c r="C36" s="16" t="s">
        <v>92</v>
      </c>
      <c r="D36" s="16" t="s">
        <v>334</v>
      </c>
      <c r="E36" s="16" t="s">
        <v>6</v>
      </c>
      <c r="F36" s="27">
        <f>F37</f>
        <v>1196</v>
      </c>
      <c r="G36" s="11">
        <f>G37</f>
        <v>1055.5</v>
      </c>
      <c r="H36" s="10">
        <f t="shared" si="0"/>
        <v>88.25250836120402</v>
      </c>
    </row>
    <row r="37" spans="1:8" ht="31.5" customHeight="1">
      <c r="A37" s="13" t="s">
        <v>73</v>
      </c>
      <c r="B37" s="16" t="s">
        <v>39</v>
      </c>
      <c r="C37" s="16" t="s">
        <v>92</v>
      </c>
      <c r="D37" s="16" t="s">
        <v>334</v>
      </c>
      <c r="E37" s="16" t="s">
        <v>72</v>
      </c>
      <c r="F37" s="27">
        <v>1196</v>
      </c>
      <c r="G37" s="11">
        <v>1055.5</v>
      </c>
      <c r="H37" s="10">
        <f t="shared" si="0"/>
        <v>88.25250836120402</v>
      </c>
    </row>
    <row r="38" spans="1:8" ht="58.5" customHeight="1">
      <c r="A38" s="31" t="s">
        <v>333</v>
      </c>
      <c r="B38" s="16" t="s">
        <v>39</v>
      </c>
      <c r="C38" s="16" t="s">
        <v>92</v>
      </c>
      <c r="D38" s="16" t="s">
        <v>332</v>
      </c>
      <c r="E38" s="16" t="s">
        <v>6</v>
      </c>
      <c r="F38" s="27">
        <f>F39+F42+F41+F40</f>
        <v>289</v>
      </c>
      <c r="G38" s="27">
        <f>G39+G42+G41+G40</f>
        <v>249.2</v>
      </c>
      <c r="H38" s="10">
        <f t="shared" si="0"/>
        <v>86.22837370242215</v>
      </c>
    </row>
    <row r="39" spans="1:8" ht="33" customHeight="1">
      <c r="A39" s="13" t="s">
        <v>73</v>
      </c>
      <c r="B39" s="16" t="s">
        <v>39</v>
      </c>
      <c r="C39" s="16" t="s">
        <v>92</v>
      </c>
      <c r="D39" s="16" t="s">
        <v>332</v>
      </c>
      <c r="E39" s="16" t="s">
        <v>72</v>
      </c>
      <c r="F39" s="27">
        <v>254</v>
      </c>
      <c r="G39" s="11">
        <v>231.8</v>
      </c>
      <c r="H39" s="10">
        <f t="shared" si="0"/>
        <v>91.25984251968504</v>
      </c>
    </row>
    <row r="40" spans="1:8" ht="33" customHeight="1">
      <c r="A40" s="13" t="s">
        <v>71</v>
      </c>
      <c r="B40" s="17" t="s">
        <v>39</v>
      </c>
      <c r="C40" s="17" t="s">
        <v>92</v>
      </c>
      <c r="D40" s="17" t="s">
        <v>332</v>
      </c>
      <c r="E40" s="17" t="s">
        <v>70</v>
      </c>
      <c r="F40" s="27">
        <v>0</v>
      </c>
      <c r="G40" s="11" t="s">
        <v>310</v>
      </c>
      <c r="H40" s="10">
        <v>0</v>
      </c>
    </row>
    <row r="41" spans="1:8" ht="33" customHeight="1">
      <c r="A41" s="15" t="s">
        <v>69</v>
      </c>
      <c r="B41" s="16" t="s">
        <v>39</v>
      </c>
      <c r="C41" s="16" t="s">
        <v>92</v>
      </c>
      <c r="D41" s="16" t="s">
        <v>332</v>
      </c>
      <c r="E41" s="16" t="s">
        <v>68</v>
      </c>
      <c r="F41" s="27">
        <v>8.7</v>
      </c>
      <c r="G41" s="11">
        <v>1.7</v>
      </c>
      <c r="H41" s="10">
        <f aca="true" t="shared" si="2" ref="H41:H69">G41/F41*100</f>
        <v>19.54022988505747</v>
      </c>
    </row>
    <row r="42" spans="1:8" ht="38.25" customHeight="1">
      <c r="A42" s="13" t="s">
        <v>44</v>
      </c>
      <c r="B42" s="16" t="s">
        <v>39</v>
      </c>
      <c r="C42" s="16" t="s">
        <v>92</v>
      </c>
      <c r="D42" s="16" t="s">
        <v>332</v>
      </c>
      <c r="E42" s="16" t="s">
        <v>42</v>
      </c>
      <c r="F42" s="27">
        <v>26.3</v>
      </c>
      <c r="G42" s="11">
        <v>15.7</v>
      </c>
      <c r="H42" s="10">
        <f t="shared" si="2"/>
        <v>59.6958174904943</v>
      </c>
    </row>
    <row r="43" spans="1:8" ht="39.75" customHeight="1">
      <c r="A43" s="60" t="s">
        <v>331</v>
      </c>
      <c r="B43" s="16" t="s">
        <v>39</v>
      </c>
      <c r="C43" s="16" t="s">
        <v>92</v>
      </c>
      <c r="D43" s="16" t="s">
        <v>330</v>
      </c>
      <c r="E43" s="16" t="s">
        <v>6</v>
      </c>
      <c r="F43" s="27">
        <v>3</v>
      </c>
      <c r="G43" s="27">
        <f>G44</f>
        <v>1.5</v>
      </c>
      <c r="H43" s="10">
        <f t="shared" si="2"/>
        <v>50</v>
      </c>
    </row>
    <row r="44" spans="1:8" ht="33.75" customHeight="1">
      <c r="A44" s="13" t="s">
        <v>44</v>
      </c>
      <c r="B44" s="16" t="s">
        <v>39</v>
      </c>
      <c r="C44" s="16" t="s">
        <v>92</v>
      </c>
      <c r="D44" s="16" t="s">
        <v>330</v>
      </c>
      <c r="E44" s="16" t="s">
        <v>42</v>
      </c>
      <c r="F44" s="27">
        <v>3</v>
      </c>
      <c r="G44" s="11">
        <v>1.5</v>
      </c>
      <c r="H44" s="10">
        <f t="shared" si="2"/>
        <v>50</v>
      </c>
    </row>
    <row r="45" spans="1:8" ht="24" customHeight="1">
      <c r="A45" s="15" t="s">
        <v>329</v>
      </c>
      <c r="B45" s="16" t="s">
        <v>39</v>
      </c>
      <c r="C45" s="16" t="s">
        <v>326</v>
      </c>
      <c r="D45" s="16" t="s">
        <v>10</v>
      </c>
      <c r="E45" s="16" t="s">
        <v>6</v>
      </c>
      <c r="F45" s="27">
        <f>F46</f>
        <v>7856</v>
      </c>
      <c r="G45" s="27" t="str">
        <f>G47</f>
        <v>0</v>
      </c>
      <c r="H45" s="10">
        <f t="shared" si="2"/>
        <v>0</v>
      </c>
    </row>
    <row r="46" spans="1:8" ht="69.75" customHeight="1">
      <c r="A46" s="15" t="s">
        <v>224</v>
      </c>
      <c r="B46" s="16" t="s">
        <v>39</v>
      </c>
      <c r="C46" s="16" t="s">
        <v>326</v>
      </c>
      <c r="D46" s="16" t="s">
        <v>8</v>
      </c>
      <c r="E46" s="16" t="s">
        <v>6</v>
      </c>
      <c r="F46" s="27">
        <f>F47</f>
        <v>7856</v>
      </c>
      <c r="G46" s="27" t="str">
        <f>G48</f>
        <v>0</v>
      </c>
      <c r="H46" s="10">
        <f t="shared" si="2"/>
        <v>0</v>
      </c>
    </row>
    <row r="47" spans="1:8" ht="26.25" customHeight="1">
      <c r="A47" s="15" t="s">
        <v>328</v>
      </c>
      <c r="B47" s="16" t="s">
        <v>39</v>
      </c>
      <c r="C47" s="16" t="s">
        <v>326</v>
      </c>
      <c r="D47" s="16" t="s">
        <v>325</v>
      </c>
      <c r="E47" s="16" t="s">
        <v>6</v>
      </c>
      <c r="F47" s="27">
        <f>F48</f>
        <v>7856</v>
      </c>
      <c r="G47" s="27" t="str">
        <f>G48</f>
        <v>0</v>
      </c>
      <c r="H47" s="10">
        <f t="shared" si="2"/>
        <v>0</v>
      </c>
    </row>
    <row r="48" spans="1:8" ht="23.25" customHeight="1">
      <c r="A48" s="15" t="s">
        <v>327</v>
      </c>
      <c r="B48" s="16" t="s">
        <v>39</v>
      </c>
      <c r="C48" s="16" t="s">
        <v>326</v>
      </c>
      <c r="D48" s="16" t="s">
        <v>325</v>
      </c>
      <c r="E48" s="16" t="s">
        <v>324</v>
      </c>
      <c r="F48" s="27">
        <v>7856</v>
      </c>
      <c r="G48" s="11" t="s">
        <v>310</v>
      </c>
      <c r="H48" s="10">
        <f t="shared" si="2"/>
        <v>0</v>
      </c>
    </row>
    <row r="49" spans="1:8" ht="32.25" customHeight="1">
      <c r="A49" s="15" t="s">
        <v>323</v>
      </c>
      <c r="B49" s="16" t="s">
        <v>39</v>
      </c>
      <c r="C49" s="16" t="s">
        <v>316</v>
      </c>
      <c r="D49" s="16" t="s">
        <v>10</v>
      </c>
      <c r="E49" s="16" t="s">
        <v>6</v>
      </c>
      <c r="F49" s="27">
        <f>F50+F56</f>
        <v>160.5</v>
      </c>
      <c r="G49" s="27">
        <f>G50+G56</f>
        <v>88.3</v>
      </c>
      <c r="H49" s="10">
        <f t="shared" si="2"/>
        <v>55.01557632398754</v>
      </c>
    </row>
    <row r="50" spans="1:8" ht="39" customHeight="1">
      <c r="A50" s="15" t="s">
        <v>234</v>
      </c>
      <c r="B50" s="16" t="s">
        <v>39</v>
      </c>
      <c r="C50" s="16" t="s">
        <v>316</v>
      </c>
      <c r="D50" s="16" t="s">
        <v>233</v>
      </c>
      <c r="E50" s="16" t="s">
        <v>6</v>
      </c>
      <c r="F50" s="27">
        <f>F51+F53</f>
        <v>150.5</v>
      </c>
      <c r="G50" s="27">
        <f>G51+G53</f>
        <v>88.3</v>
      </c>
      <c r="H50" s="10">
        <f t="shared" si="2"/>
        <v>58.671096345514954</v>
      </c>
    </row>
    <row r="51" spans="1:8" ht="22.5" customHeight="1">
      <c r="A51" s="15" t="s">
        <v>286</v>
      </c>
      <c r="B51" s="16" t="s">
        <v>39</v>
      </c>
      <c r="C51" s="16" t="s">
        <v>316</v>
      </c>
      <c r="D51" s="16" t="s">
        <v>285</v>
      </c>
      <c r="E51" s="16" t="s">
        <v>6</v>
      </c>
      <c r="F51" s="27">
        <f>F52</f>
        <v>126.5</v>
      </c>
      <c r="G51" s="27">
        <f>G52</f>
        <v>85.3</v>
      </c>
      <c r="H51" s="10">
        <f t="shared" si="2"/>
        <v>67.43083003952569</v>
      </c>
    </row>
    <row r="52" spans="1:8" ht="45.75" customHeight="1">
      <c r="A52" s="13" t="s">
        <v>44</v>
      </c>
      <c r="B52" s="16" t="s">
        <v>39</v>
      </c>
      <c r="C52" s="16" t="s">
        <v>316</v>
      </c>
      <c r="D52" s="16" t="s">
        <v>285</v>
      </c>
      <c r="E52" s="16" t="s">
        <v>42</v>
      </c>
      <c r="F52" s="27">
        <v>126.5</v>
      </c>
      <c r="G52" s="11">
        <v>85.3</v>
      </c>
      <c r="H52" s="10">
        <f t="shared" si="2"/>
        <v>67.43083003952569</v>
      </c>
    </row>
    <row r="53" spans="1:8" ht="80.25" customHeight="1">
      <c r="A53" s="15" t="s">
        <v>322</v>
      </c>
      <c r="B53" s="14" t="s">
        <v>39</v>
      </c>
      <c r="C53" s="14" t="s">
        <v>316</v>
      </c>
      <c r="D53" s="14" t="s">
        <v>321</v>
      </c>
      <c r="E53" s="14" t="s">
        <v>6</v>
      </c>
      <c r="F53" s="11">
        <f>F54+F55</f>
        <v>24</v>
      </c>
      <c r="G53" s="11">
        <f>G54+G55</f>
        <v>3</v>
      </c>
      <c r="H53" s="10">
        <f t="shared" si="2"/>
        <v>12.5</v>
      </c>
    </row>
    <row r="54" spans="1:8" ht="45" customHeight="1">
      <c r="A54" s="15" t="s">
        <v>69</v>
      </c>
      <c r="B54" s="12" t="s">
        <v>39</v>
      </c>
      <c r="C54" s="12" t="s">
        <v>316</v>
      </c>
      <c r="D54" s="12" t="s">
        <v>321</v>
      </c>
      <c r="E54" s="12" t="s">
        <v>68</v>
      </c>
      <c r="F54" s="11">
        <v>8</v>
      </c>
      <c r="G54" s="11">
        <v>0</v>
      </c>
      <c r="H54" s="10">
        <f t="shared" si="2"/>
        <v>0</v>
      </c>
    </row>
    <row r="55" spans="1:8" ht="39" customHeight="1">
      <c r="A55" s="13" t="s">
        <v>44</v>
      </c>
      <c r="B55" s="14" t="s">
        <v>39</v>
      </c>
      <c r="C55" s="14" t="s">
        <v>316</v>
      </c>
      <c r="D55" s="14" t="s">
        <v>321</v>
      </c>
      <c r="E55" s="14" t="s">
        <v>42</v>
      </c>
      <c r="F55" s="11">
        <v>16</v>
      </c>
      <c r="G55" s="11" t="s">
        <v>320</v>
      </c>
      <c r="H55" s="10">
        <f t="shared" si="2"/>
        <v>18.75</v>
      </c>
    </row>
    <row r="56" spans="1:8" ht="58.5" customHeight="1">
      <c r="A56" s="15" t="s">
        <v>319</v>
      </c>
      <c r="B56" s="14" t="s">
        <v>39</v>
      </c>
      <c r="C56" s="12" t="s">
        <v>316</v>
      </c>
      <c r="D56" s="14" t="s">
        <v>318</v>
      </c>
      <c r="E56" s="14" t="s">
        <v>6</v>
      </c>
      <c r="F56" s="33">
        <f>F57</f>
        <v>10</v>
      </c>
      <c r="G56" s="33" t="str">
        <f>G57</f>
        <v>0</v>
      </c>
      <c r="H56" s="10">
        <f t="shared" si="2"/>
        <v>0</v>
      </c>
    </row>
    <row r="57" spans="1:8" ht="34.5" customHeight="1">
      <c r="A57" s="15" t="s">
        <v>317</v>
      </c>
      <c r="B57" s="14" t="s">
        <v>39</v>
      </c>
      <c r="C57" s="12" t="s">
        <v>316</v>
      </c>
      <c r="D57" s="14" t="s">
        <v>315</v>
      </c>
      <c r="E57" s="14" t="s">
        <v>6</v>
      </c>
      <c r="F57" s="33">
        <v>10</v>
      </c>
      <c r="G57" s="33" t="str">
        <f>G58</f>
        <v>0</v>
      </c>
      <c r="H57" s="10">
        <f t="shared" si="2"/>
        <v>0</v>
      </c>
    </row>
    <row r="58" spans="1:8" ht="36" customHeight="1">
      <c r="A58" s="13" t="s">
        <v>44</v>
      </c>
      <c r="B58" s="14" t="s">
        <v>39</v>
      </c>
      <c r="C58" s="12" t="s">
        <v>316</v>
      </c>
      <c r="D58" s="14" t="s">
        <v>315</v>
      </c>
      <c r="E58" s="14" t="s">
        <v>42</v>
      </c>
      <c r="F58" s="33">
        <v>10</v>
      </c>
      <c r="G58" s="11" t="s">
        <v>310</v>
      </c>
      <c r="H58" s="10">
        <f t="shared" si="2"/>
        <v>0</v>
      </c>
    </row>
    <row r="59" spans="1:8" ht="28.5" customHeight="1">
      <c r="A59" s="15" t="s">
        <v>314</v>
      </c>
      <c r="B59" s="14" t="s">
        <v>39</v>
      </c>
      <c r="C59" s="14" t="s">
        <v>313</v>
      </c>
      <c r="D59" s="14" t="s">
        <v>10</v>
      </c>
      <c r="E59" s="14" t="s">
        <v>6</v>
      </c>
      <c r="F59" s="11">
        <f>F60+F69+F74</f>
        <v>1777.9</v>
      </c>
      <c r="G59" s="11">
        <f>G60+G69+G74</f>
        <v>1089</v>
      </c>
      <c r="H59" s="10">
        <f t="shared" si="2"/>
        <v>61.25203892232409</v>
      </c>
    </row>
    <row r="60" spans="1:8" ht="17.25" customHeight="1">
      <c r="A60" s="15" t="s">
        <v>312</v>
      </c>
      <c r="B60" s="16" t="s">
        <v>39</v>
      </c>
      <c r="C60" s="16" t="s">
        <v>309</v>
      </c>
      <c r="D60" s="16" t="s">
        <v>10</v>
      </c>
      <c r="E60" s="16" t="s">
        <v>6</v>
      </c>
      <c r="F60" s="27">
        <f>F61</f>
        <v>947</v>
      </c>
      <c r="G60" s="11">
        <f>G61</f>
        <v>589.6</v>
      </c>
      <c r="H60" s="10">
        <f t="shared" si="2"/>
        <v>62.25976768743401</v>
      </c>
    </row>
    <row r="61" spans="1:8" ht="31.5" customHeight="1">
      <c r="A61" s="23" t="s">
        <v>311</v>
      </c>
      <c r="B61" s="16" t="s">
        <v>39</v>
      </c>
      <c r="C61" s="16" t="s">
        <v>309</v>
      </c>
      <c r="D61" s="16" t="s">
        <v>308</v>
      </c>
      <c r="E61" s="16" t="s">
        <v>6</v>
      </c>
      <c r="F61" s="27">
        <f>F62+F63+F65+F66+F64</f>
        <v>947</v>
      </c>
      <c r="G61" s="11">
        <f>G62+G63+G64+G65+G66</f>
        <v>589.6</v>
      </c>
      <c r="H61" s="10">
        <f t="shared" si="2"/>
        <v>62.25976768743401</v>
      </c>
    </row>
    <row r="62" spans="1:8" ht="42" customHeight="1">
      <c r="A62" s="13" t="s">
        <v>73</v>
      </c>
      <c r="B62" s="16" t="s">
        <v>39</v>
      </c>
      <c r="C62" s="16" t="s">
        <v>309</v>
      </c>
      <c r="D62" s="16" t="s">
        <v>308</v>
      </c>
      <c r="E62" s="16" t="s">
        <v>72</v>
      </c>
      <c r="F62" s="27">
        <v>671</v>
      </c>
      <c r="G62" s="11">
        <v>415.8</v>
      </c>
      <c r="H62" s="10">
        <f t="shared" si="2"/>
        <v>61.9672131147541</v>
      </c>
    </row>
    <row r="63" spans="1:8" ht="32.25" customHeight="1">
      <c r="A63" s="13" t="s">
        <v>71</v>
      </c>
      <c r="B63" s="16" t="s">
        <v>39</v>
      </c>
      <c r="C63" s="16" t="s">
        <v>309</v>
      </c>
      <c r="D63" s="16" t="s">
        <v>308</v>
      </c>
      <c r="E63" s="16" t="s">
        <v>70</v>
      </c>
      <c r="F63" s="27">
        <v>1</v>
      </c>
      <c r="G63" s="11" t="s">
        <v>310</v>
      </c>
      <c r="H63" s="10">
        <f t="shared" si="2"/>
        <v>0</v>
      </c>
    </row>
    <row r="64" spans="1:8" ht="36.75" customHeight="1">
      <c r="A64" s="15" t="s">
        <v>69</v>
      </c>
      <c r="B64" s="16" t="s">
        <v>39</v>
      </c>
      <c r="C64" s="16" t="s">
        <v>309</v>
      </c>
      <c r="D64" s="16" t="s">
        <v>308</v>
      </c>
      <c r="E64" s="16" t="s">
        <v>68</v>
      </c>
      <c r="F64" s="27">
        <v>88.7</v>
      </c>
      <c r="G64" s="11">
        <v>44.4</v>
      </c>
      <c r="H64" s="10">
        <f t="shared" si="2"/>
        <v>50.05636978579481</v>
      </c>
    </row>
    <row r="65" spans="1:8" ht="36" customHeight="1">
      <c r="A65" s="13" t="s">
        <v>44</v>
      </c>
      <c r="B65" s="16" t="s">
        <v>39</v>
      </c>
      <c r="C65" s="16" t="s">
        <v>309</v>
      </c>
      <c r="D65" s="16" t="s">
        <v>308</v>
      </c>
      <c r="E65" s="16" t="s">
        <v>42</v>
      </c>
      <c r="F65" s="27">
        <v>150.3</v>
      </c>
      <c r="G65" s="11">
        <v>111.4</v>
      </c>
      <c r="H65" s="10">
        <f t="shared" si="2"/>
        <v>74.11842980705255</v>
      </c>
    </row>
    <row r="66" spans="1:8" ht="29.25" customHeight="1">
      <c r="A66" s="15" t="s">
        <v>67</v>
      </c>
      <c r="B66" s="16" t="s">
        <v>39</v>
      </c>
      <c r="C66" s="16" t="s">
        <v>309</v>
      </c>
      <c r="D66" s="16" t="s">
        <v>308</v>
      </c>
      <c r="E66" s="16" t="s">
        <v>66</v>
      </c>
      <c r="F66" s="27">
        <v>36</v>
      </c>
      <c r="G66" s="11">
        <v>18</v>
      </c>
      <c r="H66" s="10">
        <f t="shared" si="2"/>
        <v>50</v>
      </c>
    </row>
    <row r="67" spans="1:8" ht="5.25" customHeight="1" hidden="1">
      <c r="A67" s="15" t="s">
        <v>307</v>
      </c>
      <c r="B67" s="14" t="s">
        <v>39</v>
      </c>
      <c r="C67" s="14" t="s">
        <v>302</v>
      </c>
      <c r="D67" s="16" t="s">
        <v>10</v>
      </c>
      <c r="E67" s="16" t="s">
        <v>6</v>
      </c>
      <c r="F67" s="11">
        <f>F69+F74</f>
        <v>830.9</v>
      </c>
      <c r="G67" s="11"/>
      <c r="H67" s="10">
        <f t="shared" si="2"/>
        <v>0</v>
      </c>
    </row>
    <row r="68" spans="1:8" ht="10.5" customHeight="1" hidden="1">
      <c r="A68" s="15" t="s">
        <v>306</v>
      </c>
      <c r="B68" s="14" t="s">
        <v>39</v>
      </c>
      <c r="C68" s="14" t="s">
        <v>302</v>
      </c>
      <c r="D68" s="16" t="s">
        <v>282</v>
      </c>
      <c r="E68" s="16" t="s">
        <v>6</v>
      </c>
      <c r="F68" s="11">
        <f>F69</f>
        <v>84.9</v>
      </c>
      <c r="G68" s="11"/>
      <c r="H68" s="10">
        <f t="shared" si="2"/>
        <v>0</v>
      </c>
    </row>
    <row r="69" spans="1:8" ht="18" customHeight="1">
      <c r="A69" s="77" t="s">
        <v>305</v>
      </c>
      <c r="B69" s="81" t="s">
        <v>39</v>
      </c>
      <c r="C69" s="81" t="s">
        <v>302</v>
      </c>
      <c r="D69" s="81" t="s">
        <v>304</v>
      </c>
      <c r="E69" s="81" t="s">
        <v>6</v>
      </c>
      <c r="F69" s="75">
        <f>F72+F73</f>
        <v>84.9</v>
      </c>
      <c r="G69" s="75">
        <f>G72+G73</f>
        <v>49.6</v>
      </c>
      <c r="H69" s="76">
        <f t="shared" si="2"/>
        <v>58.42167255594817</v>
      </c>
    </row>
    <row r="70" spans="1:8" ht="13.5" customHeight="1" hidden="1">
      <c r="A70" s="77"/>
      <c r="B70" s="85"/>
      <c r="C70" s="85"/>
      <c r="D70" s="85"/>
      <c r="E70" s="85"/>
      <c r="F70" s="75"/>
      <c r="G70" s="75"/>
      <c r="H70" s="76"/>
    </row>
    <row r="71" spans="1:8" ht="21" customHeight="1">
      <c r="A71" s="77"/>
      <c r="B71" s="85"/>
      <c r="C71" s="85"/>
      <c r="D71" s="85"/>
      <c r="E71" s="85"/>
      <c r="F71" s="75"/>
      <c r="G71" s="75"/>
      <c r="H71" s="76"/>
    </row>
    <row r="72" spans="1:8" ht="16.5" customHeight="1">
      <c r="A72" s="15" t="s">
        <v>69</v>
      </c>
      <c r="B72" s="12" t="s">
        <v>39</v>
      </c>
      <c r="C72" s="12" t="s">
        <v>302</v>
      </c>
      <c r="D72" s="12" t="s">
        <v>304</v>
      </c>
      <c r="E72" s="12" t="s">
        <v>68</v>
      </c>
      <c r="F72" s="11">
        <v>62.8</v>
      </c>
      <c r="G72" s="11">
        <v>27.5</v>
      </c>
      <c r="H72" s="10">
        <f aca="true" t="shared" si="3" ref="H72:H87">G72/F72*100</f>
        <v>43.789808917197455</v>
      </c>
    </row>
    <row r="73" spans="1:8" ht="37.5" customHeight="1">
      <c r="A73" s="13" t="s">
        <v>44</v>
      </c>
      <c r="B73" s="14" t="s">
        <v>39</v>
      </c>
      <c r="C73" s="14" t="s">
        <v>302</v>
      </c>
      <c r="D73" s="14" t="s">
        <v>304</v>
      </c>
      <c r="E73" s="14" t="s">
        <v>42</v>
      </c>
      <c r="F73" s="11">
        <v>22.1</v>
      </c>
      <c r="G73" s="11">
        <v>22.1</v>
      </c>
      <c r="H73" s="10">
        <f t="shared" si="3"/>
        <v>100</v>
      </c>
    </row>
    <row r="74" spans="1:8" ht="41.25" customHeight="1">
      <c r="A74" s="15" t="s">
        <v>303</v>
      </c>
      <c r="B74" s="14" t="s">
        <v>39</v>
      </c>
      <c r="C74" s="14" t="s">
        <v>302</v>
      </c>
      <c r="D74" s="14" t="s">
        <v>301</v>
      </c>
      <c r="E74" s="14" t="s">
        <v>6</v>
      </c>
      <c r="F74" s="11">
        <v>746</v>
      </c>
      <c r="G74" s="11">
        <f>G75</f>
        <v>449.8</v>
      </c>
      <c r="H74" s="10">
        <f t="shared" si="3"/>
        <v>60.29490616621984</v>
      </c>
    </row>
    <row r="75" spans="1:8" ht="34.5" customHeight="1">
      <c r="A75" s="13" t="s">
        <v>73</v>
      </c>
      <c r="B75" s="14" t="s">
        <v>39</v>
      </c>
      <c r="C75" s="14" t="s">
        <v>302</v>
      </c>
      <c r="D75" s="14" t="s">
        <v>301</v>
      </c>
      <c r="E75" s="14" t="s">
        <v>72</v>
      </c>
      <c r="F75" s="11">
        <v>746</v>
      </c>
      <c r="G75" s="11">
        <v>449.8</v>
      </c>
      <c r="H75" s="10">
        <f t="shared" si="3"/>
        <v>60.29490616621984</v>
      </c>
    </row>
    <row r="76" spans="1:8" ht="18.75" customHeight="1">
      <c r="A76" s="56" t="s">
        <v>53</v>
      </c>
      <c r="B76" s="52">
        <v>904</v>
      </c>
      <c r="C76" s="54" t="s">
        <v>52</v>
      </c>
      <c r="D76" s="54" t="s">
        <v>10</v>
      </c>
      <c r="E76" s="54" t="s">
        <v>6</v>
      </c>
      <c r="F76" s="11">
        <f>F77+F80+F88</f>
        <v>4206.4</v>
      </c>
      <c r="G76" s="11">
        <f>G77+G80+G88</f>
        <v>164.5</v>
      </c>
      <c r="H76" s="10">
        <f t="shared" si="3"/>
        <v>3.910707493343477</v>
      </c>
    </row>
    <row r="77" spans="1:8" ht="18.75" customHeight="1">
      <c r="A77" s="59" t="s">
        <v>170</v>
      </c>
      <c r="B77" s="58">
        <v>904</v>
      </c>
      <c r="C77" s="57" t="s">
        <v>168</v>
      </c>
      <c r="D77" s="57" t="s">
        <v>10</v>
      </c>
      <c r="E77" s="57" t="s">
        <v>6</v>
      </c>
      <c r="F77" s="11">
        <f>F78</f>
        <v>1408</v>
      </c>
      <c r="G77" s="11">
        <f>G78</f>
        <v>0</v>
      </c>
      <c r="H77" s="10">
        <f t="shared" si="3"/>
        <v>0</v>
      </c>
    </row>
    <row r="78" spans="1:8" ht="48" customHeight="1">
      <c r="A78" s="59" t="s">
        <v>300</v>
      </c>
      <c r="B78" s="58">
        <v>904</v>
      </c>
      <c r="C78" s="57" t="s">
        <v>168</v>
      </c>
      <c r="D78" s="57" t="s">
        <v>299</v>
      </c>
      <c r="E78" s="57" t="s">
        <v>6</v>
      </c>
      <c r="F78" s="11">
        <f>F79</f>
        <v>1408</v>
      </c>
      <c r="G78" s="11">
        <f>G79</f>
        <v>0</v>
      </c>
      <c r="H78" s="10">
        <f t="shared" si="3"/>
        <v>0</v>
      </c>
    </row>
    <row r="79" spans="1:8" ht="38.25" customHeight="1">
      <c r="A79" s="59" t="s">
        <v>99</v>
      </c>
      <c r="B79" s="58">
        <v>904</v>
      </c>
      <c r="C79" s="57" t="s">
        <v>168</v>
      </c>
      <c r="D79" s="57" t="s">
        <v>299</v>
      </c>
      <c r="E79" s="57" t="s">
        <v>95</v>
      </c>
      <c r="F79" s="11">
        <v>1408</v>
      </c>
      <c r="G79" s="11">
        <v>0</v>
      </c>
      <c r="H79" s="10">
        <f t="shared" si="3"/>
        <v>0</v>
      </c>
    </row>
    <row r="80" spans="1:8" ht="21.75" customHeight="1">
      <c r="A80" s="56" t="s">
        <v>51</v>
      </c>
      <c r="B80" s="52">
        <v>904</v>
      </c>
      <c r="C80" s="54" t="s">
        <v>38</v>
      </c>
      <c r="D80" s="54" t="s">
        <v>10</v>
      </c>
      <c r="E80" s="54" t="s">
        <v>6</v>
      </c>
      <c r="F80" s="11">
        <f>F82+F84+F86</f>
        <v>2798.4</v>
      </c>
      <c r="G80" s="11">
        <f>G82+G84+G86</f>
        <v>164.5</v>
      </c>
      <c r="H80" s="10">
        <f t="shared" si="3"/>
        <v>5.878359062321326</v>
      </c>
    </row>
    <row r="81" spans="1:8" ht="14.25" customHeight="1" hidden="1">
      <c r="A81" s="13" t="s">
        <v>298</v>
      </c>
      <c r="B81" s="52">
        <v>904</v>
      </c>
      <c r="C81" s="54" t="s">
        <v>38</v>
      </c>
      <c r="D81" s="54" t="s">
        <v>50</v>
      </c>
      <c r="E81" s="54" t="s">
        <v>6</v>
      </c>
      <c r="F81" s="11" t="e">
        <f>#REF!+#REF!+#REF!+F82+F84</f>
        <v>#REF!</v>
      </c>
      <c r="G81" s="11" t="e">
        <f>#REF!+#REF!+#REF!+G82+G84</f>
        <v>#REF!</v>
      </c>
      <c r="H81" s="10" t="e">
        <f t="shared" si="3"/>
        <v>#REF!</v>
      </c>
    </row>
    <row r="82" spans="1:8" ht="74.25" customHeight="1">
      <c r="A82" s="15" t="s">
        <v>297</v>
      </c>
      <c r="B82" s="52">
        <v>904</v>
      </c>
      <c r="C82" s="54" t="s">
        <v>38</v>
      </c>
      <c r="D82" s="54" t="s">
        <v>296</v>
      </c>
      <c r="E82" s="54" t="s">
        <v>6</v>
      </c>
      <c r="F82" s="11" t="str">
        <f>F83</f>
        <v>58,9</v>
      </c>
      <c r="G82" s="11">
        <f>G83</f>
        <v>4.4</v>
      </c>
      <c r="H82" s="10">
        <f t="shared" si="3"/>
        <v>7.470288624787777</v>
      </c>
    </row>
    <row r="83" spans="1:8" ht="37.5" customHeight="1">
      <c r="A83" s="55" t="s">
        <v>40</v>
      </c>
      <c r="B83" s="52">
        <v>904</v>
      </c>
      <c r="C83" s="54" t="s">
        <v>38</v>
      </c>
      <c r="D83" s="54" t="s">
        <v>296</v>
      </c>
      <c r="E83" s="51" t="s">
        <v>36</v>
      </c>
      <c r="F83" s="11" t="s">
        <v>295</v>
      </c>
      <c r="G83" s="11">
        <v>4.4</v>
      </c>
      <c r="H83" s="10">
        <f t="shared" si="3"/>
        <v>7.470288624787777</v>
      </c>
    </row>
    <row r="84" spans="1:8" ht="33" customHeight="1">
      <c r="A84" s="15" t="s">
        <v>294</v>
      </c>
      <c r="B84" s="52">
        <v>904</v>
      </c>
      <c r="C84" s="54" t="s">
        <v>38</v>
      </c>
      <c r="D84" s="54" t="s">
        <v>293</v>
      </c>
      <c r="E84" s="54" t="s">
        <v>6</v>
      </c>
      <c r="F84" s="11">
        <f>F85</f>
        <v>20</v>
      </c>
      <c r="G84" s="11">
        <f>G85</f>
        <v>10</v>
      </c>
      <c r="H84" s="10">
        <f t="shared" si="3"/>
        <v>50</v>
      </c>
    </row>
    <row r="85" spans="1:8" ht="39.75" customHeight="1">
      <c r="A85" s="55" t="s">
        <v>40</v>
      </c>
      <c r="B85" s="52">
        <v>904</v>
      </c>
      <c r="C85" s="54" t="s">
        <v>38</v>
      </c>
      <c r="D85" s="54" t="s">
        <v>293</v>
      </c>
      <c r="E85" s="51" t="s">
        <v>36</v>
      </c>
      <c r="F85" s="11">
        <v>20</v>
      </c>
      <c r="G85" s="11">
        <v>10</v>
      </c>
      <c r="H85" s="10">
        <f t="shared" si="3"/>
        <v>50</v>
      </c>
    </row>
    <row r="86" spans="1:8" ht="75.75" customHeight="1">
      <c r="A86" s="15" t="s">
        <v>41</v>
      </c>
      <c r="B86" s="17" t="s">
        <v>39</v>
      </c>
      <c r="C86" s="17" t="s">
        <v>38</v>
      </c>
      <c r="D86" s="17" t="s">
        <v>37</v>
      </c>
      <c r="E86" s="17" t="s">
        <v>6</v>
      </c>
      <c r="F86" s="11">
        <f>F87</f>
        <v>2719.5</v>
      </c>
      <c r="G86" s="11">
        <f>G87</f>
        <v>150.1</v>
      </c>
      <c r="H86" s="10">
        <f t="shared" si="3"/>
        <v>5.519396947968376</v>
      </c>
    </row>
    <row r="87" spans="1:8" ht="51.75" customHeight="1">
      <c r="A87" s="15" t="s">
        <v>40</v>
      </c>
      <c r="B87" s="17" t="s">
        <v>39</v>
      </c>
      <c r="C87" s="17" t="s">
        <v>38</v>
      </c>
      <c r="D87" s="17" t="s">
        <v>37</v>
      </c>
      <c r="E87" s="17" t="s">
        <v>36</v>
      </c>
      <c r="F87" s="11">
        <v>2719.5</v>
      </c>
      <c r="G87" s="11">
        <v>150.1</v>
      </c>
      <c r="H87" s="10">
        <f t="shared" si="3"/>
        <v>5.519396947968376</v>
      </c>
    </row>
    <row r="88" spans="1:8" ht="23.25" customHeight="1">
      <c r="A88" s="53" t="s">
        <v>292</v>
      </c>
      <c r="B88" s="52">
        <v>904</v>
      </c>
      <c r="C88" s="51" t="s">
        <v>290</v>
      </c>
      <c r="D88" s="51" t="s">
        <v>10</v>
      </c>
      <c r="E88" s="51" t="s">
        <v>6</v>
      </c>
      <c r="F88" s="11">
        <f>F89</f>
        <v>0</v>
      </c>
      <c r="G88" s="11">
        <f>G89</f>
        <v>0</v>
      </c>
      <c r="H88" s="10">
        <v>0</v>
      </c>
    </row>
    <row r="89" spans="1:8" ht="33" customHeight="1">
      <c r="A89" s="15" t="s">
        <v>291</v>
      </c>
      <c r="B89" s="16" t="s">
        <v>39</v>
      </c>
      <c r="C89" s="16" t="s">
        <v>290</v>
      </c>
      <c r="D89" s="16" t="s">
        <v>289</v>
      </c>
      <c r="E89" s="16" t="s">
        <v>6</v>
      </c>
      <c r="F89" s="11">
        <f>F90</f>
        <v>0</v>
      </c>
      <c r="G89" s="11">
        <f>G90</f>
        <v>0</v>
      </c>
      <c r="H89" s="10">
        <v>0</v>
      </c>
    </row>
    <row r="90" spans="1:8" ht="35.25" customHeight="1">
      <c r="A90" s="15" t="s">
        <v>84</v>
      </c>
      <c r="B90" s="16" t="s">
        <v>39</v>
      </c>
      <c r="C90" s="16" t="s">
        <v>290</v>
      </c>
      <c r="D90" s="16" t="s">
        <v>289</v>
      </c>
      <c r="E90" s="16" t="s">
        <v>80</v>
      </c>
      <c r="F90" s="11">
        <v>0</v>
      </c>
      <c r="G90" s="11">
        <v>0</v>
      </c>
      <c r="H90" s="10">
        <v>0</v>
      </c>
    </row>
    <row r="91" spans="1:8" s="18" customFormat="1" ht="33" customHeight="1">
      <c r="A91" s="35" t="s">
        <v>26</v>
      </c>
      <c r="B91" s="38" t="s">
        <v>39</v>
      </c>
      <c r="C91" s="38" t="s">
        <v>22</v>
      </c>
      <c r="D91" s="38" t="s">
        <v>25</v>
      </c>
      <c r="E91" s="38" t="s">
        <v>6</v>
      </c>
      <c r="F91" s="20">
        <f>F92</f>
        <v>50</v>
      </c>
      <c r="G91" s="20">
        <f>G92</f>
        <v>0</v>
      </c>
      <c r="H91" s="10">
        <f aca="true" t="shared" si="4" ref="H91:H103">G91/F91*100</f>
        <v>0</v>
      </c>
    </row>
    <row r="92" spans="1:8" s="18" customFormat="1" ht="45.75" customHeight="1">
      <c r="A92" s="35" t="s">
        <v>288</v>
      </c>
      <c r="B92" s="38" t="s">
        <v>39</v>
      </c>
      <c r="C92" s="38" t="s">
        <v>22</v>
      </c>
      <c r="D92" s="38" t="s">
        <v>287</v>
      </c>
      <c r="E92" s="38" t="s">
        <v>6</v>
      </c>
      <c r="F92" s="20">
        <f>F93</f>
        <v>50</v>
      </c>
      <c r="G92" s="50">
        <f>G93</f>
        <v>0</v>
      </c>
      <c r="H92" s="10">
        <f t="shared" si="4"/>
        <v>0</v>
      </c>
    </row>
    <row r="93" spans="1:8" s="18" customFormat="1" ht="33" customHeight="1">
      <c r="A93" s="35" t="s">
        <v>40</v>
      </c>
      <c r="B93" s="38" t="s">
        <v>39</v>
      </c>
      <c r="C93" s="38" t="s">
        <v>22</v>
      </c>
      <c r="D93" s="38" t="s">
        <v>287</v>
      </c>
      <c r="E93" s="38" t="s">
        <v>36</v>
      </c>
      <c r="F93" s="20">
        <v>50</v>
      </c>
      <c r="G93" s="50">
        <v>0</v>
      </c>
      <c r="H93" s="10">
        <f t="shared" si="4"/>
        <v>0</v>
      </c>
    </row>
    <row r="94" spans="1:8" ht="45" customHeight="1">
      <c r="A94" s="13" t="s">
        <v>234</v>
      </c>
      <c r="B94" s="17" t="s">
        <v>39</v>
      </c>
      <c r="C94" s="17" t="s">
        <v>22</v>
      </c>
      <c r="D94" s="17" t="s">
        <v>233</v>
      </c>
      <c r="E94" s="17" t="s">
        <v>6</v>
      </c>
      <c r="F94" s="11">
        <f>F95</f>
        <v>19.7</v>
      </c>
      <c r="G94" s="11">
        <f>G95</f>
        <v>19.7</v>
      </c>
      <c r="H94" s="10">
        <f t="shared" si="4"/>
        <v>100</v>
      </c>
    </row>
    <row r="95" spans="1:8" ht="24.75" customHeight="1">
      <c r="A95" s="13" t="s">
        <v>286</v>
      </c>
      <c r="B95" s="17" t="s">
        <v>39</v>
      </c>
      <c r="C95" s="17" t="s">
        <v>22</v>
      </c>
      <c r="D95" s="17" t="s">
        <v>285</v>
      </c>
      <c r="E95" s="17" t="s">
        <v>6</v>
      </c>
      <c r="F95" s="11">
        <f>F96</f>
        <v>19.7</v>
      </c>
      <c r="G95" s="11">
        <f>G96</f>
        <v>19.7</v>
      </c>
      <c r="H95" s="10">
        <f t="shared" si="4"/>
        <v>100</v>
      </c>
    </row>
    <row r="96" spans="1:8" ht="43.5" customHeight="1">
      <c r="A96" s="13" t="s">
        <v>44</v>
      </c>
      <c r="B96" s="17" t="s">
        <v>39</v>
      </c>
      <c r="C96" s="17" t="s">
        <v>22</v>
      </c>
      <c r="D96" s="17" t="s">
        <v>285</v>
      </c>
      <c r="E96" s="17" t="s">
        <v>42</v>
      </c>
      <c r="F96" s="11">
        <v>19.7</v>
      </c>
      <c r="G96" s="11">
        <v>19.7</v>
      </c>
      <c r="H96" s="10">
        <f t="shared" si="4"/>
        <v>100</v>
      </c>
    </row>
    <row r="97" spans="1:8" s="49" customFormat="1" ht="18" customHeight="1">
      <c r="A97" s="15" t="s">
        <v>284</v>
      </c>
      <c r="B97" s="14" t="s">
        <v>39</v>
      </c>
      <c r="C97" s="14" t="s">
        <v>283</v>
      </c>
      <c r="D97" s="14" t="s">
        <v>282</v>
      </c>
      <c r="E97" s="14" t="s">
        <v>6</v>
      </c>
      <c r="F97" s="11">
        <f>F98</f>
        <v>15.9</v>
      </c>
      <c r="G97" s="11">
        <f>G98</f>
        <v>0</v>
      </c>
      <c r="H97" s="10">
        <f t="shared" si="4"/>
        <v>0</v>
      </c>
    </row>
    <row r="98" spans="1:8" ht="23.25" customHeight="1">
      <c r="A98" s="15" t="s">
        <v>281</v>
      </c>
      <c r="B98" s="14" t="s">
        <v>39</v>
      </c>
      <c r="C98" s="14" t="s">
        <v>280</v>
      </c>
      <c r="D98" s="14" t="s">
        <v>279</v>
      </c>
      <c r="E98" s="14" t="s">
        <v>6</v>
      </c>
      <c r="F98" s="11">
        <f>F99</f>
        <v>15.9</v>
      </c>
      <c r="G98" s="11">
        <f>G99</f>
        <v>0</v>
      </c>
      <c r="H98" s="10">
        <f t="shared" si="4"/>
        <v>0</v>
      </c>
    </row>
    <row r="99" spans="1:8" ht="36.75" customHeight="1">
      <c r="A99" s="13" t="s">
        <v>44</v>
      </c>
      <c r="B99" s="14" t="s">
        <v>39</v>
      </c>
      <c r="C99" s="14" t="s">
        <v>280</v>
      </c>
      <c r="D99" s="14" t="s">
        <v>279</v>
      </c>
      <c r="E99" s="14" t="s">
        <v>42</v>
      </c>
      <c r="F99" s="11">
        <v>15.9</v>
      </c>
      <c r="G99" s="11">
        <v>0</v>
      </c>
      <c r="H99" s="10">
        <f t="shared" si="4"/>
        <v>0</v>
      </c>
    </row>
    <row r="100" spans="1:8" ht="18" customHeight="1" hidden="1">
      <c r="A100" s="15" t="s">
        <v>278</v>
      </c>
      <c r="B100" s="14" t="s">
        <v>39</v>
      </c>
      <c r="C100" s="14" t="s">
        <v>114</v>
      </c>
      <c r="D100" s="14" t="s">
        <v>10</v>
      </c>
      <c r="E100" s="14" t="s">
        <v>6</v>
      </c>
      <c r="F100" s="11">
        <f>F102+F107</f>
        <v>3230.8999999999996</v>
      </c>
      <c r="G100" s="11"/>
      <c r="H100" s="10">
        <f t="shared" si="4"/>
        <v>0</v>
      </c>
    </row>
    <row r="101" spans="1:8" s="48" customFormat="1" ht="18" customHeight="1">
      <c r="A101" s="35" t="s">
        <v>278</v>
      </c>
      <c r="B101" s="24" t="s">
        <v>39</v>
      </c>
      <c r="C101" s="24" t="s">
        <v>114</v>
      </c>
      <c r="D101" s="24" t="s">
        <v>10</v>
      </c>
      <c r="E101" s="24" t="s">
        <v>6</v>
      </c>
      <c r="F101" s="20">
        <f>F102+F107+F123</f>
        <v>6371.4</v>
      </c>
      <c r="G101" s="20">
        <f>G102+G107+G123</f>
        <v>1855.8</v>
      </c>
      <c r="H101" s="10">
        <f t="shared" si="4"/>
        <v>29.127036444109617</v>
      </c>
    </row>
    <row r="102" spans="1:8" ht="30.75" customHeight="1">
      <c r="A102" s="15" t="s">
        <v>277</v>
      </c>
      <c r="B102" s="14" t="s">
        <v>39</v>
      </c>
      <c r="C102" s="14" t="s">
        <v>274</v>
      </c>
      <c r="D102" s="14" t="s">
        <v>10</v>
      </c>
      <c r="E102" s="14" t="s">
        <v>6</v>
      </c>
      <c r="F102" s="11">
        <f>F103</f>
        <v>1811.8</v>
      </c>
      <c r="G102" s="11">
        <f>G103</f>
        <v>1024.9</v>
      </c>
      <c r="H102" s="10">
        <f t="shared" si="4"/>
        <v>56.56805386908048</v>
      </c>
    </row>
    <row r="103" spans="1:8" ht="23.25" customHeight="1">
      <c r="A103" s="83" t="s">
        <v>234</v>
      </c>
      <c r="B103" s="79" t="s">
        <v>39</v>
      </c>
      <c r="C103" s="79" t="s">
        <v>274</v>
      </c>
      <c r="D103" s="79" t="s">
        <v>233</v>
      </c>
      <c r="E103" s="79" t="s">
        <v>6</v>
      </c>
      <c r="F103" s="80">
        <f>F105</f>
        <v>1811.8</v>
      </c>
      <c r="G103" s="80">
        <f>G105</f>
        <v>1024.9</v>
      </c>
      <c r="H103" s="74">
        <f t="shared" si="4"/>
        <v>56.56805386908048</v>
      </c>
    </row>
    <row r="104" spans="1:8" ht="16.5" customHeight="1">
      <c r="A104" s="83"/>
      <c r="B104" s="79"/>
      <c r="C104" s="79"/>
      <c r="D104" s="79"/>
      <c r="E104" s="79"/>
      <c r="F104" s="80"/>
      <c r="G104" s="80"/>
      <c r="H104" s="74"/>
    </row>
    <row r="105" spans="1:8" ht="30.75" customHeight="1">
      <c r="A105" s="13" t="s">
        <v>276</v>
      </c>
      <c r="B105" s="14" t="s">
        <v>39</v>
      </c>
      <c r="C105" s="14" t="s">
        <v>274</v>
      </c>
      <c r="D105" s="14" t="s">
        <v>273</v>
      </c>
      <c r="E105" s="14" t="s">
        <v>6</v>
      </c>
      <c r="F105" s="11">
        <f>F106</f>
        <v>1811.8</v>
      </c>
      <c r="G105" s="11">
        <f>G106</f>
        <v>1024.9</v>
      </c>
      <c r="H105" s="10">
        <f aca="true" t="shared" si="5" ref="H105:H136">G105/F105*100</f>
        <v>56.56805386908048</v>
      </c>
    </row>
    <row r="106" spans="1:8" ht="27" customHeight="1">
      <c r="A106" s="23" t="s">
        <v>275</v>
      </c>
      <c r="B106" s="14" t="s">
        <v>39</v>
      </c>
      <c r="C106" s="14" t="s">
        <v>274</v>
      </c>
      <c r="D106" s="14" t="s">
        <v>273</v>
      </c>
      <c r="E106" s="47" t="s">
        <v>272</v>
      </c>
      <c r="F106" s="11">
        <v>1811.8</v>
      </c>
      <c r="G106" s="11">
        <v>1024.9</v>
      </c>
      <c r="H106" s="10">
        <f t="shared" si="5"/>
        <v>56.56805386908048</v>
      </c>
    </row>
    <row r="107" spans="1:8" ht="27" customHeight="1">
      <c r="A107" s="13" t="s">
        <v>271</v>
      </c>
      <c r="B107" s="14" t="s">
        <v>39</v>
      </c>
      <c r="C107" s="14" t="s">
        <v>256</v>
      </c>
      <c r="D107" s="14" t="s">
        <v>10</v>
      </c>
      <c r="E107" s="14" t="s">
        <v>6</v>
      </c>
      <c r="F107" s="11">
        <f>F108+F113+F118</f>
        <v>1419.1</v>
      </c>
      <c r="G107" s="11">
        <f>G108+G113+G118</f>
        <v>830.8999999999999</v>
      </c>
      <c r="H107" s="10">
        <f t="shared" si="5"/>
        <v>58.55119441899795</v>
      </c>
    </row>
    <row r="108" spans="1:8" s="18" customFormat="1" ht="26.25" customHeight="1">
      <c r="A108" s="45" t="s">
        <v>270</v>
      </c>
      <c r="B108" s="24" t="s">
        <v>39</v>
      </c>
      <c r="C108" s="24" t="s">
        <v>256</v>
      </c>
      <c r="D108" s="24" t="s">
        <v>269</v>
      </c>
      <c r="E108" s="24" t="s">
        <v>6</v>
      </c>
      <c r="F108" s="20">
        <f>F109+F111</f>
        <v>1039.1999999999998</v>
      </c>
      <c r="G108" s="20">
        <f>G109+G111</f>
        <v>656.3</v>
      </c>
      <c r="H108" s="10">
        <f t="shared" si="5"/>
        <v>63.154349499615094</v>
      </c>
    </row>
    <row r="109" spans="1:8" s="18" customFormat="1" ht="54.75" customHeight="1">
      <c r="A109" s="45" t="s">
        <v>268</v>
      </c>
      <c r="B109" s="24" t="s">
        <v>39</v>
      </c>
      <c r="C109" s="24" t="s">
        <v>256</v>
      </c>
      <c r="D109" s="24" t="s">
        <v>267</v>
      </c>
      <c r="E109" s="24" t="s">
        <v>6</v>
      </c>
      <c r="F109" s="20">
        <f>F110</f>
        <v>336.9</v>
      </c>
      <c r="G109" s="34" t="str">
        <f>G110</f>
        <v>229,7</v>
      </c>
      <c r="H109" s="10">
        <f t="shared" si="5"/>
        <v>68.18046898189374</v>
      </c>
    </row>
    <row r="110" spans="1:8" s="18" customFormat="1" ht="26.25" customHeight="1">
      <c r="A110" s="45" t="s">
        <v>264</v>
      </c>
      <c r="B110" s="24" t="s">
        <v>39</v>
      </c>
      <c r="C110" s="24" t="s">
        <v>256</v>
      </c>
      <c r="D110" s="24" t="s">
        <v>267</v>
      </c>
      <c r="E110" s="24" t="s">
        <v>260</v>
      </c>
      <c r="F110" s="20">
        <v>336.9</v>
      </c>
      <c r="G110" s="46" t="s">
        <v>266</v>
      </c>
      <c r="H110" s="10">
        <f t="shared" si="5"/>
        <v>68.18046898189374</v>
      </c>
    </row>
    <row r="111" spans="1:8" s="18" customFormat="1" ht="26.25" customHeight="1">
      <c r="A111" s="45" t="s">
        <v>265</v>
      </c>
      <c r="B111" s="24" t="s">
        <v>39</v>
      </c>
      <c r="C111" s="24" t="s">
        <v>256</v>
      </c>
      <c r="D111" s="24" t="s">
        <v>263</v>
      </c>
      <c r="E111" s="24" t="s">
        <v>6</v>
      </c>
      <c r="F111" s="20">
        <f>F112</f>
        <v>702.3</v>
      </c>
      <c r="G111" s="34" t="str">
        <f>G112</f>
        <v>426,6</v>
      </c>
      <c r="H111" s="10">
        <f t="shared" si="5"/>
        <v>60.74327210593764</v>
      </c>
    </row>
    <row r="112" spans="1:8" s="18" customFormat="1" ht="26.25" customHeight="1">
      <c r="A112" s="45" t="s">
        <v>264</v>
      </c>
      <c r="B112" s="24" t="s">
        <v>39</v>
      </c>
      <c r="C112" s="24" t="s">
        <v>256</v>
      </c>
      <c r="D112" s="24" t="s">
        <v>263</v>
      </c>
      <c r="E112" s="24" t="s">
        <v>260</v>
      </c>
      <c r="F112" s="20">
        <v>702.3</v>
      </c>
      <c r="G112" s="46" t="s">
        <v>262</v>
      </c>
      <c r="H112" s="10">
        <f t="shared" si="5"/>
        <v>60.74327210593764</v>
      </c>
    </row>
    <row r="113" spans="1:8" s="18" customFormat="1" ht="26.25" customHeight="1">
      <c r="A113" s="45" t="s">
        <v>34</v>
      </c>
      <c r="B113" s="24" t="s">
        <v>39</v>
      </c>
      <c r="C113" s="24" t="s">
        <v>256</v>
      </c>
      <c r="D113" s="24" t="s">
        <v>33</v>
      </c>
      <c r="E113" s="24" t="s">
        <v>6</v>
      </c>
      <c r="F113" s="20">
        <f>F114+F116</f>
        <v>307.4</v>
      </c>
      <c r="G113" s="20">
        <f>G114+G116</f>
        <v>168.8</v>
      </c>
      <c r="H113" s="10">
        <f t="shared" si="5"/>
        <v>54.912166558230325</v>
      </c>
    </row>
    <row r="114" spans="1:8" s="18" customFormat="1" ht="55.5" customHeight="1">
      <c r="A114" s="45" t="s">
        <v>32</v>
      </c>
      <c r="B114" s="24" t="s">
        <v>39</v>
      </c>
      <c r="C114" s="24" t="s">
        <v>256</v>
      </c>
      <c r="D114" s="24" t="s">
        <v>31</v>
      </c>
      <c r="E114" s="24" t="s">
        <v>6</v>
      </c>
      <c r="F114" s="20">
        <f>F115</f>
        <v>138.6</v>
      </c>
      <c r="G114" s="19">
        <f>G115</f>
        <v>0</v>
      </c>
      <c r="H114" s="10">
        <f t="shared" si="5"/>
        <v>0</v>
      </c>
    </row>
    <row r="115" spans="1:8" s="18" customFormat="1" ht="26.25" customHeight="1">
      <c r="A115" s="45" t="s">
        <v>261</v>
      </c>
      <c r="B115" s="24" t="s">
        <v>39</v>
      </c>
      <c r="C115" s="24" t="s">
        <v>256</v>
      </c>
      <c r="D115" s="24" t="s">
        <v>31</v>
      </c>
      <c r="E115" s="24" t="s">
        <v>260</v>
      </c>
      <c r="F115" s="20">
        <v>138.6</v>
      </c>
      <c r="G115" s="19">
        <v>0</v>
      </c>
      <c r="H115" s="10">
        <f t="shared" si="5"/>
        <v>0</v>
      </c>
    </row>
    <row r="116" spans="1:8" s="18" customFormat="1" ht="55.5" customHeight="1">
      <c r="A116" s="45" t="s">
        <v>30</v>
      </c>
      <c r="B116" s="24" t="s">
        <v>39</v>
      </c>
      <c r="C116" s="24" t="s">
        <v>256</v>
      </c>
      <c r="D116" s="24" t="s">
        <v>28</v>
      </c>
      <c r="E116" s="24" t="s">
        <v>6</v>
      </c>
      <c r="F116" s="20">
        <f>F117</f>
        <v>168.8</v>
      </c>
      <c r="G116" s="19">
        <f>G117</f>
        <v>168.8</v>
      </c>
      <c r="H116" s="10">
        <f t="shared" si="5"/>
        <v>100</v>
      </c>
    </row>
    <row r="117" spans="1:8" s="18" customFormat="1" ht="26.25" customHeight="1">
      <c r="A117" s="45" t="s">
        <v>261</v>
      </c>
      <c r="B117" s="24" t="s">
        <v>39</v>
      </c>
      <c r="C117" s="24" t="s">
        <v>256</v>
      </c>
      <c r="D117" s="24" t="s">
        <v>28</v>
      </c>
      <c r="E117" s="24" t="s">
        <v>260</v>
      </c>
      <c r="F117" s="20">
        <v>168.8</v>
      </c>
      <c r="G117" s="19">
        <v>168.8</v>
      </c>
      <c r="H117" s="10">
        <f t="shared" si="5"/>
        <v>100</v>
      </c>
    </row>
    <row r="118" spans="1:8" ht="36.75" customHeight="1">
      <c r="A118" s="13" t="s">
        <v>234</v>
      </c>
      <c r="B118" s="14" t="s">
        <v>39</v>
      </c>
      <c r="C118" s="14" t="s">
        <v>256</v>
      </c>
      <c r="D118" s="14" t="s">
        <v>233</v>
      </c>
      <c r="E118" s="14" t="s">
        <v>6</v>
      </c>
      <c r="F118" s="11">
        <f>F119+F121</f>
        <v>72.5</v>
      </c>
      <c r="G118" s="11">
        <f>G119+G121</f>
        <v>5.8</v>
      </c>
      <c r="H118" s="10">
        <f t="shared" si="5"/>
        <v>8</v>
      </c>
    </row>
    <row r="119" spans="1:8" ht="55.5" customHeight="1">
      <c r="A119" s="13" t="s">
        <v>259</v>
      </c>
      <c r="B119" s="14" t="s">
        <v>39</v>
      </c>
      <c r="C119" s="14" t="s">
        <v>256</v>
      </c>
      <c r="D119" s="14" t="s">
        <v>258</v>
      </c>
      <c r="E119" s="14" t="s">
        <v>6</v>
      </c>
      <c r="F119" s="11">
        <f>F120</f>
        <v>57.9</v>
      </c>
      <c r="G119" s="11">
        <f>G120</f>
        <v>5.8</v>
      </c>
      <c r="H119" s="10">
        <f t="shared" si="5"/>
        <v>10.01727115716753</v>
      </c>
    </row>
    <row r="120" spans="1:8" ht="48" customHeight="1">
      <c r="A120" s="13" t="s">
        <v>99</v>
      </c>
      <c r="B120" s="14" t="s">
        <v>39</v>
      </c>
      <c r="C120" s="14" t="s">
        <v>256</v>
      </c>
      <c r="D120" s="14" t="s">
        <v>258</v>
      </c>
      <c r="E120" s="14" t="s">
        <v>95</v>
      </c>
      <c r="F120" s="11">
        <v>57.9</v>
      </c>
      <c r="G120" s="11">
        <v>5.8</v>
      </c>
      <c r="H120" s="10">
        <f t="shared" si="5"/>
        <v>10.01727115716753</v>
      </c>
    </row>
    <row r="121" spans="1:8" ht="50.25" customHeight="1">
      <c r="A121" s="13" t="s">
        <v>257</v>
      </c>
      <c r="B121" s="14" t="s">
        <v>39</v>
      </c>
      <c r="C121" s="14" t="s">
        <v>256</v>
      </c>
      <c r="D121" s="14" t="s">
        <v>255</v>
      </c>
      <c r="E121" s="14" t="s">
        <v>6</v>
      </c>
      <c r="F121" s="11">
        <f>F122</f>
        <v>14.6</v>
      </c>
      <c r="G121" s="44">
        <f>G122</f>
        <v>0</v>
      </c>
      <c r="H121" s="41">
        <f t="shared" si="5"/>
        <v>0</v>
      </c>
    </row>
    <row r="122" spans="1:8" ht="39" customHeight="1">
      <c r="A122" s="13" t="s">
        <v>99</v>
      </c>
      <c r="B122" s="14" t="s">
        <v>39</v>
      </c>
      <c r="C122" s="14" t="s">
        <v>256</v>
      </c>
      <c r="D122" s="14" t="s">
        <v>255</v>
      </c>
      <c r="E122" s="14" t="s">
        <v>95</v>
      </c>
      <c r="F122" s="11">
        <v>14.6</v>
      </c>
      <c r="G122" s="44">
        <v>0</v>
      </c>
      <c r="H122" s="41">
        <f t="shared" si="5"/>
        <v>0</v>
      </c>
    </row>
    <row r="123" spans="1:8" s="18" customFormat="1" ht="31.5" customHeight="1">
      <c r="A123" s="26" t="s">
        <v>113</v>
      </c>
      <c r="B123" s="24" t="s">
        <v>39</v>
      </c>
      <c r="C123" s="24" t="s">
        <v>97</v>
      </c>
      <c r="D123" s="24" t="s">
        <v>10</v>
      </c>
      <c r="E123" s="24" t="s">
        <v>6</v>
      </c>
      <c r="F123" s="20">
        <f>F124</f>
        <v>3140.5</v>
      </c>
      <c r="G123" s="43">
        <f>G124</f>
        <v>0</v>
      </c>
      <c r="H123" s="41">
        <f t="shared" si="5"/>
        <v>0</v>
      </c>
    </row>
    <row r="124" spans="1:8" s="18" customFormat="1" ht="31.5" customHeight="1">
      <c r="A124" s="26" t="s">
        <v>112</v>
      </c>
      <c r="B124" s="24" t="s">
        <v>39</v>
      </c>
      <c r="C124" s="24" t="s">
        <v>97</v>
      </c>
      <c r="D124" s="24" t="s">
        <v>111</v>
      </c>
      <c r="E124" s="24" t="s">
        <v>6</v>
      </c>
      <c r="F124" s="20">
        <f>F125+F127</f>
        <v>3140.5</v>
      </c>
      <c r="G124" s="43">
        <f>G125+G127</f>
        <v>0</v>
      </c>
      <c r="H124" s="41">
        <f t="shared" si="5"/>
        <v>0</v>
      </c>
    </row>
    <row r="125" spans="1:8" s="18" customFormat="1" ht="61.5" customHeight="1">
      <c r="A125" s="26" t="s">
        <v>254</v>
      </c>
      <c r="B125" s="24" t="s">
        <v>39</v>
      </c>
      <c r="C125" s="24" t="s">
        <v>97</v>
      </c>
      <c r="D125" s="24" t="s">
        <v>253</v>
      </c>
      <c r="E125" s="24" t="s">
        <v>6</v>
      </c>
      <c r="F125" s="20">
        <f>F126</f>
        <v>1927</v>
      </c>
      <c r="G125" s="42">
        <f>G126</f>
        <v>0</v>
      </c>
      <c r="H125" s="41">
        <f t="shared" si="5"/>
        <v>0</v>
      </c>
    </row>
    <row r="126" spans="1:8" s="18" customFormat="1" ht="31.5" customHeight="1">
      <c r="A126" s="26" t="s">
        <v>251</v>
      </c>
      <c r="B126" s="24" t="s">
        <v>39</v>
      </c>
      <c r="C126" s="24" t="s">
        <v>97</v>
      </c>
      <c r="D126" s="24" t="s">
        <v>253</v>
      </c>
      <c r="E126" s="24" t="s">
        <v>249</v>
      </c>
      <c r="F126" s="20">
        <v>1927</v>
      </c>
      <c r="G126" s="42">
        <v>0</v>
      </c>
      <c r="H126" s="41">
        <f t="shared" si="5"/>
        <v>0</v>
      </c>
    </row>
    <row r="127" spans="1:8" s="18" customFormat="1" ht="122.25" customHeight="1">
      <c r="A127" s="26" t="s">
        <v>252</v>
      </c>
      <c r="B127" s="24" t="s">
        <v>39</v>
      </c>
      <c r="C127" s="24" t="s">
        <v>97</v>
      </c>
      <c r="D127" s="24" t="s">
        <v>250</v>
      </c>
      <c r="E127" s="24" t="s">
        <v>6</v>
      </c>
      <c r="F127" s="20">
        <f>F128</f>
        <v>1213.5</v>
      </c>
      <c r="G127" s="42">
        <f>G128</f>
        <v>0</v>
      </c>
      <c r="H127" s="41">
        <f t="shared" si="5"/>
        <v>0</v>
      </c>
    </row>
    <row r="128" spans="1:8" s="18" customFormat="1" ht="31.5" customHeight="1">
      <c r="A128" s="26" t="s">
        <v>251</v>
      </c>
      <c r="B128" s="24" t="s">
        <v>39</v>
      </c>
      <c r="C128" s="24" t="s">
        <v>97</v>
      </c>
      <c r="D128" s="24" t="s">
        <v>250</v>
      </c>
      <c r="E128" s="24" t="s">
        <v>249</v>
      </c>
      <c r="F128" s="20">
        <v>1213.5</v>
      </c>
      <c r="G128" s="42">
        <v>0</v>
      </c>
      <c r="H128" s="41">
        <f t="shared" si="5"/>
        <v>0</v>
      </c>
    </row>
    <row r="129" spans="1:8" ht="30.75" customHeight="1">
      <c r="A129" s="15" t="s">
        <v>248</v>
      </c>
      <c r="B129" s="14" t="s">
        <v>39</v>
      </c>
      <c r="C129" s="14" t="s">
        <v>247</v>
      </c>
      <c r="D129" s="14" t="s">
        <v>10</v>
      </c>
      <c r="E129" s="14" t="s">
        <v>6</v>
      </c>
      <c r="F129" s="11">
        <f>F130+F137</f>
        <v>672.9</v>
      </c>
      <c r="G129" s="11">
        <f>G130+G137</f>
        <v>441.6</v>
      </c>
      <c r="H129" s="10">
        <f t="shared" si="5"/>
        <v>65.62639322336157</v>
      </c>
    </row>
    <row r="130" spans="1:8" ht="17.25" customHeight="1">
      <c r="A130" s="15" t="s">
        <v>246</v>
      </c>
      <c r="B130" s="14" t="s">
        <v>39</v>
      </c>
      <c r="C130" s="14" t="s">
        <v>244</v>
      </c>
      <c r="D130" s="14" t="s">
        <v>10</v>
      </c>
      <c r="E130" s="14" t="s">
        <v>6</v>
      </c>
      <c r="F130" s="11">
        <f>F131</f>
        <v>489</v>
      </c>
      <c r="G130" s="11">
        <f>G131</f>
        <v>336.90000000000003</v>
      </c>
      <c r="H130" s="10">
        <f t="shared" si="5"/>
        <v>68.8957055214724</v>
      </c>
    </row>
    <row r="131" spans="1:8" ht="19.5" customHeight="1">
      <c r="A131" s="15" t="s">
        <v>242</v>
      </c>
      <c r="B131" s="14" t="s">
        <v>39</v>
      </c>
      <c r="C131" s="14" t="s">
        <v>244</v>
      </c>
      <c r="D131" s="14" t="s">
        <v>240</v>
      </c>
      <c r="E131" s="14" t="s">
        <v>6</v>
      </c>
      <c r="F131" s="11">
        <f>F133+F134+F135</f>
        <v>489</v>
      </c>
      <c r="G131" s="11">
        <f>G133+G134+G135</f>
        <v>336.90000000000003</v>
      </c>
      <c r="H131" s="10">
        <f t="shared" si="5"/>
        <v>68.8957055214724</v>
      </c>
    </row>
    <row r="132" spans="1:8" ht="57" customHeight="1">
      <c r="A132" s="15" t="s">
        <v>245</v>
      </c>
      <c r="B132" s="14" t="s">
        <v>39</v>
      </c>
      <c r="C132" s="14" t="s">
        <v>244</v>
      </c>
      <c r="D132" s="14" t="s">
        <v>243</v>
      </c>
      <c r="E132" s="14" t="s">
        <v>6</v>
      </c>
      <c r="F132" s="11">
        <f>F133+F134+F135</f>
        <v>489</v>
      </c>
      <c r="G132" s="11">
        <f>G133+G134+G135</f>
        <v>336.90000000000003</v>
      </c>
      <c r="H132" s="10">
        <f t="shared" si="5"/>
        <v>68.8957055214724</v>
      </c>
    </row>
    <row r="133" spans="1:8" ht="45" customHeight="1">
      <c r="A133" s="13" t="s">
        <v>44</v>
      </c>
      <c r="B133" s="14" t="s">
        <v>39</v>
      </c>
      <c r="C133" s="14" t="s">
        <v>244</v>
      </c>
      <c r="D133" s="14" t="s">
        <v>243</v>
      </c>
      <c r="E133" s="14" t="s">
        <v>42</v>
      </c>
      <c r="F133" s="11">
        <v>200</v>
      </c>
      <c r="G133" s="11">
        <v>176.7</v>
      </c>
      <c r="H133" s="10">
        <f t="shared" si="5"/>
        <v>88.35</v>
      </c>
    </row>
    <row r="134" spans="1:8" ht="41.25" customHeight="1">
      <c r="A134" s="13" t="s">
        <v>73</v>
      </c>
      <c r="B134" s="14" t="s">
        <v>39</v>
      </c>
      <c r="C134" s="14" t="s">
        <v>244</v>
      </c>
      <c r="D134" s="14" t="s">
        <v>243</v>
      </c>
      <c r="E134" s="14" t="s">
        <v>72</v>
      </c>
      <c r="F134" s="11">
        <v>183</v>
      </c>
      <c r="G134" s="11">
        <v>118.4</v>
      </c>
      <c r="H134" s="10">
        <f t="shared" si="5"/>
        <v>64.69945355191257</v>
      </c>
    </row>
    <row r="135" spans="1:8" ht="31.5" customHeight="1">
      <c r="A135" s="15" t="s">
        <v>67</v>
      </c>
      <c r="B135" s="14" t="s">
        <v>39</v>
      </c>
      <c r="C135" s="14" t="s">
        <v>244</v>
      </c>
      <c r="D135" s="14" t="s">
        <v>243</v>
      </c>
      <c r="E135" s="14" t="s">
        <v>66</v>
      </c>
      <c r="F135" s="11">
        <v>106</v>
      </c>
      <c r="G135" s="11">
        <v>41.8</v>
      </c>
      <c r="H135" s="10">
        <f t="shared" si="5"/>
        <v>39.43396226415094</v>
      </c>
    </row>
    <row r="136" spans="1:8" ht="17.25" customHeight="1">
      <c r="A136" s="15" t="s">
        <v>242</v>
      </c>
      <c r="B136" s="14" t="s">
        <v>39</v>
      </c>
      <c r="C136" s="14" t="s">
        <v>238</v>
      </c>
      <c r="D136" s="14" t="s">
        <v>10</v>
      </c>
      <c r="E136" s="14" t="s">
        <v>6</v>
      </c>
      <c r="F136" s="11">
        <f aca="true" t="shared" si="6" ref="F136:G138">F137</f>
        <v>183.9</v>
      </c>
      <c r="G136" s="11">
        <f t="shared" si="6"/>
        <v>104.7</v>
      </c>
      <c r="H136" s="10">
        <f t="shared" si="5"/>
        <v>56.933115823817296</v>
      </c>
    </row>
    <row r="137" spans="1:8" ht="25.5" customHeight="1">
      <c r="A137" s="15" t="s">
        <v>241</v>
      </c>
      <c r="B137" s="14" t="s">
        <v>39</v>
      </c>
      <c r="C137" s="14" t="s">
        <v>238</v>
      </c>
      <c r="D137" s="14" t="s">
        <v>240</v>
      </c>
      <c r="E137" s="14" t="s">
        <v>6</v>
      </c>
      <c r="F137" s="11">
        <f t="shared" si="6"/>
        <v>183.9</v>
      </c>
      <c r="G137" s="11">
        <f t="shared" si="6"/>
        <v>104.7</v>
      </c>
      <c r="H137" s="10">
        <f aca="true" t="shared" si="7" ref="H137:H168">G137/F137*100</f>
        <v>56.933115823817296</v>
      </c>
    </row>
    <row r="138" spans="1:8" ht="33.75" customHeight="1">
      <c r="A138" s="15" t="s">
        <v>239</v>
      </c>
      <c r="B138" s="14" t="s">
        <v>39</v>
      </c>
      <c r="C138" s="14" t="s">
        <v>238</v>
      </c>
      <c r="D138" s="14" t="s">
        <v>237</v>
      </c>
      <c r="E138" s="14" t="s">
        <v>6</v>
      </c>
      <c r="F138" s="11">
        <f t="shared" si="6"/>
        <v>183.9</v>
      </c>
      <c r="G138" s="11">
        <f t="shared" si="6"/>
        <v>104.7</v>
      </c>
      <c r="H138" s="10">
        <f t="shared" si="7"/>
        <v>56.933115823817296</v>
      </c>
    </row>
    <row r="139" spans="1:8" ht="33" customHeight="1">
      <c r="A139" s="13" t="s">
        <v>44</v>
      </c>
      <c r="B139" s="14" t="s">
        <v>39</v>
      </c>
      <c r="C139" s="14" t="s">
        <v>238</v>
      </c>
      <c r="D139" s="14" t="s">
        <v>237</v>
      </c>
      <c r="E139" s="14" t="s">
        <v>42</v>
      </c>
      <c r="F139" s="11">
        <v>183.9</v>
      </c>
      <c r="G139" s="11">
        <v>104.7</v>
      </c>
      <c r="H139" s="10">
        <f t="shared" si="7"/>
        <v>56.933115823817296</v>
      </c>
    </row>
    <row r="140" spans="1:8" ht="33.75" customHeight="1">
      <c r="A140" s="15" t="s">
        <v>236</v>
      </c>
      <c r="B140" s="14" t="s">
        <v>39</v>
      </c>
      <c r="C140" s="14" t="s">
        <v>235</v>
      </c>
      <c r="D140" s="14" t="s">
        <v>10</v>
      </c>
      <c r="E140" s="14" t="s">
        <v>6</v>
      </c>
      <c r="F140" s="11">
        <f aca="true" t="shared" si="8" ref="F140:G142">F141</f>
        <v>1282</v>
      </c>
      <c r="G140" s="11">
        <f t="shared" si="8"/>
        <v>482.3</v>
      </c>
      <c r="H140" s="10">
        <f t="shared" si="7"/>
        <v>37.620904836193446</v>
      </c>
    </row>
    <row r="141" spans="1:8" ht="42.75" customHeight="1">
      <c r="A141" s="15" t="s">
        <v>234</v>
      </c>
      <c r="B141" s="14" t="s">
        <v>39</v>
      </c>
      <c r="C141" s="14" t="s">
        <v>230</v>
      </c>
      <c r="D141" s="14" t="s">
        <v>233</v>
      </c>
      <c r="E141" s="14" t="s">
        <v>6</v>
      </c>
      <c r="F141" s="11">
        <f t="shared" si="8"/>
        <v>1282</v>
      </c>
      <c r="G141" s="11">
        <f t="shared" si="8"/>
        <v>482.3</v>
      </c>
      <c r="H141" s="10">
        <f t="shared" si="7"/>
        <v>37.620904836193446</v>
      </c>
    </row>
    <row r="142" spans="1:8" ht="38.25" customHeight="1">
      <c r="A142" s="15" t="s">
        <v>232</v>
      </c>
      <c r="B142" s="14" t="s">
        <v>39</v>
      </c>
      <c r="C142" s="14" t="s">
        <v>230</v>
      </c>
      <c r="D142" s="14" t="s">
        <v>229</v>
      </c>
      <c r="E142" s="14" t="s">
        <v>6</v>
      </c>
      <c r="F142" s="11">
        <f t="shared" si="8"/>
        <v>1282</v>
      </c>
      <c r="G142" s="11">
        <f t="shared" si="8"/>
        <v>482.3</v>
      </c>
      <c r="H142" s="10">
        <f t="shared" si="7"/>
        <v>37.620904836193446</v>
      </c>
    </row>
    <row r="143" spans="1:8" ht="54.75" customHeight="1">
      <c r="A143" s="23" t="s">
        <v>231</v>
      </c>
      <c r="B143" s="14" t="s">
        <v>39</v>
      </c>
      <c r="C143" s="14" t="s">
        <v>230</v>
      </c>
      <c r="D143" s="14" t="s">
        <v>229</v>
      </c>
      <c r="E143" s="14" t="s">
        <v>228</v>
      </c>
      <c r="F143" s="11">
        <v>1282</v>
      </c>
      <c r="G143" s="11">
        <v>482.3</v>
      </c>
      <c r="H143" s="10">
        <f t="shared" si="7"/>
        <v>37.620904836193446</v>
      </c>
    </row>
    <row r="144" spans="1:8" ht="21.75" customHeight="1">
      <c r="A144" s="15" t="s">
        <v>227</v>
      </c>
      <c r="B144" s="14" t="s">
        <v>39</v>
      </c>
      <c r="C144" s="14" t="s">
        <v>226</v>
      </c>
      <c r="D144" s="14" t="s">
        <v>10</v>
      </c>
      <c r="E144" s="14" t="s">
        <v>6</v>
      </c>
      <c r="F144" s="33">
        <f aca="true" t="shared" si="9" ref="F144:G147">F145</f>
        <v>1</v>
      </c>
      <c r="G144" s="11">
        <f t="shared" si="9"/>
        <v>0</v>
      </c>
      <c r="H144" s="10">
        <f t="shared" si="7"/>
        <v>0</v>
      </c>
    </row>
    <row r="145" spans="1:8" ht="21.75" customHeight="1">
      <c r="A145" s="15" t="s">
        <v>225</v>
      </c>
      <c r="B145" s="14" t="s">
        <v>39</v>
      </c>
      <c r="C145" s="14" t="s">
        <v>221</v>
      </c>
      <c r="D145" s="14" t="s">
        <v>10</v>
      </c>
      <c r="E145" s="14" t="s">
        <v>6</v>
      </c>
      <c r="F145" s="33">
        <f t="shared" si="9"/>
        <v>1</v>
      </c>
      <c r="G145" s="11">
        <f t="shared" si="9"/>
        <v>0</v>
      </c>
      <c r="H145" s="10">
        <f t="shared" si="7"/>
        <v>0</v>
      </c>
    </row>
    <row r="146" spans="1:8" ht="72.75" customHeight="1">
      <c r="A146" s="15" t="s">
        <v>224</v>
      </c>
      <c r="B146" s="14" t="s">
        <v>39</v>
      </c>
      <c r="C146" s="14" t="s">
        <v>221</v>
      </c>
      <c r="D146" s="14" t="s">
        <v>8</v>
      </c>
      <c r="E146" s="14" t="s">
        <v>6</v>
      </c>
      <c r="F146" s="33">
        <f t="shared" si="9"/>
        <v>1</v>
      </c>
      <c r="G146" s="11">
        <f t="shared" si="9"/>
        <v>0</v>
      </c>
      <c r="H146" s="10">
        <f t="shared" si="7"/>
        <v>0</v>
      </c>
    </row>
    <row r="147" spans="1:8" ht="26.25" customHeight="1">
      <c r="A147" s="15" t="s">
        <v>223</v>
      </c>
      <c r="B147" s="14" t="s">
        <v>39</v>
      </c>
      <c r="C147" s="14" t="s">
        <v>221</v>
      </c>
      <c r="D147" s="14" t="s">
        <v>220</v>
      </c>
      <c r="E147" s="14" t="s">
        <v>6</v>
      </c>
      <c r="F147" s="33">
        <f t="shared" si="9"/>
        <v>1</v>
      </c>
      <c r="G147" s="11">
        <f t="shared" si="9"/>
        <v>0</v>
      </c>
      <c r="H147" s="10">
        <f t="shared" si="7"/>
        <v>0</v>
      </c>
    </row>
    <row r="148" spans="1:8" ht="18.75" customHeight="1">
      <c r="A148" s="13" t="s">
        <v>222</v>
      </c>
      <c r="B148" s="14" t="s">
        <v>39</v>
      </c>
      <c r="C148" s="14" t="s">
        <v>221</v>
      </c>
      <c r="D148" s="14" t="s">
        <v>220</v>
      </c>
      <c r="E148" s="14" t="s">
        <v>219</v>
      </c>
      <c r="F148" s="33">
        <v>1</v>
      </c>
      <c r="G148" s="11">
        <v>0</v>
      </c>
      <c r="H148" s="10">
        <f t="shared" si="7"/>
        <v>0</v>
      </c>
    </row>
    <row r="149" spans="1:8" ht="15" customHeight="1">
      <c r="A149" s="9" t="s">
        <v>218</v>
      </c>
      <c r="B149" s="22" t="s">
        <v>210</v>
      </c>
      <c r="C149" s="22" t="s">
        <v>78</v>
      </c>
      <c r="D149" s="22" t="s">
        <v>10</v>
      </c>
      <c r="E149" s="22" t="s">
        <v>6</v>
      </c>
      <c r="F149" s="7">
        <f>F150+F154</f>
        <v>1422</v>
      </c>
      <c r="G149" s="7">
        <f>G150+G154</f>
        <v>832.8</v>
      </c>
      <c r="H149" s="6">
        <f t="shared" si="7"/>
        <v>58.565400843881854</v>
      </c>
    </row>
    <row r="150" spans="1:8" ht="15" customHeight="1">
      <c r="A150" s="31" t="s">
        <v>217</v>
      </c>
      <c r="B150" s="16" t="s">
        <v>210</v>
      </c>
      <c r="C150" s="16" t="s">
        <v>215</v>
      </c>
      <c r="D150" s="16" t="s">
        <v>10</v>
      </c>
      <c r="E150" s="16" t="s">
        <v>78</v>
      </c>
      <c r="F150" s="27">
        <v>964</v>
      </c>
      <c r="G150" s="11">
        <f>G151</f>
        <v>610.3</v>
      </c>
      <c r="H150" s="10">
        <f t="shared" si="7"/>
        <v>63.30912863070539</v>
      </c>
    </row>
    <row r="151" spans="1:8" ht="28.5" customHeight="1">
      <c r="A151" s="15" t="s">
        <v>212</v>
      </c>
      <c r="B151" s="16" t="s">
        <v>210</v>
      </c>
      <c r="C151" s="16" t="s">
        <v>215</v>
      </c>
      <c r="D151" s="16" t="s">
        <v>211</v>
      </c>
      <c r="E151" s="16" t="s">
        <v>6</v>
      </c>
      <c r="F151" s="27">
        <v>964</v>
      </c>
      <c r="G151" s="11">
        <f>G152</f>
        <v>610.3</v>
      </c>
      <c r="H151" s="10">
        <f t="shared" si="7"/>
        <v>63.30912863070539</v>
      </c>
    </row>
    <row r="152" spans="1:8" ht="20.25" customHeight="1">
      <c r="A152" s="15" t="s">
        <v>216</v>
      </c>
      <c r="B152" s="16" t="s">
        <v>210</v>
      </c>
      <c r="C152" s="16" t="s">
        <v>215</v>
      </c>
      <c r="D152" s="16" t="s">
        <v>214</v>
      </c>
      <c r="E152" s="16" t="s">
        <v>6</v>
      </c>
      <c r="F152" s="27">
        <v>964</v>
      </c>
      <c r="G152" s="11">
        <f>G153</f>
        <v>610.3</v>
      </c>
      <c r="H152" s="10">
        <f t="shared" si="7"/>
        <v>63.30912863070539</v>
      </c>
    </row>
    <row r="153" spans="1:8" ht="37.5" customHeight="1">
      <c r="A153" s="15" t="s">
        <v>73</v>
      </c>
      <c r="B153" s="16" t="s">
        <v>210</v>
      </c>
      <c r="C153" s="16" t="s">
        <v>215</v>
      </c>
      <c r="D153" s="16" t="s">
        <v>214</v>
      </c>
      <c r="E153" s="16" t="s">
        <v>72</v>
      </c>
      <c r="F153" s="27">
        <v>964</v>
      </c>
      <c r="G153" s="11">
        <v>610.3</v>
      </c>
      <c r="H153" s="10">
        <f t="shared" si="7"/>
        <v>63.30912863070539</v>
      </c>
    </row>
    <row r="154" spans="1:8" ht="54.75" customHeight="1">
      <c r="A154" s="15" t="s">
        <v>213</v>
      </c>
      <c r="B154" s="16" t="s">
        <v>210</v>
      </c>
      <c r="C154" s="16" t="s">
        <v>209</v>
      </c>
      <c r="D154" s="16" t="s">
        <v>10</v>
      </c>
      <c r="E154" s="16" t="s">
        <v>6</v>
      </c>
      <c r="F154" s="40">
        <f>F155</f>
        <v>458</v>
      </c>
      <c r="G154" s="11">
        <f>G155</f>
        <v>222.5</v>
      </c>
      <c r="H154" s="10">
        <f t="shared" si="7"/>
        <v>48.580786026200876</v>
      </c>
    </row>
    <row r="155" spans="1:8" ht="15" customHeight="1">
      <c r="A155" s="21" t="s">
        <v>212</v>
      </c>
      <c r="B155" s="16" t="s">
        <v>210</v>
      </c>
      <c r="C155" s="16" t="s">
        <v>209</v>
      </c>
      <c r="D155" s="16" t="s">
        <v>211</v>
      </c>
      <c r="E155" s="16" t="s">
        <v>6</v>
      </c>
      <c r="F155" s="40">
        <f>F156</f>
        <v>458</v>
      </c>
      <c r="G155" s="11">
        <f>G156</f>
        <v>222.5</v>
      </c>
      <c r="H155" s="10">
        <f t="shared" si="7"/>
        <v>48.580786026200876</v>
      </c>
    </row>
    <row r="156" spans="1:8" ht="30" customHeight="1">
      <c r="A156" s="15" t="s">
        <v>74</v>
      </c>
      <c r="B156" s="16" t="s">
        <v>210</v>
      </c>
      <c r="C156" s="16" t="s">
        <v>209</v>
      </c>
      <c r="D156" s="16" t="s">
        <v>208</v>
      </c>
      <c r="E156" s="16" t="s">
        <v>6</v>
      </c>
      <c r="F156" s="40">
        <f>F157+F158+F160+F161+F162+F159</f>
        <v>458</v>
      </c>
      <c r="G156" s="11">
        <f>G157+G158+G159+G160+G161+G162</f>
        <v>222.5</v>
      </c>
      <c r="H156" s="10">
        <f t="shared" si="7"/>
        <v>48.580786026200876</v>
      </c>
    </row>
    <row r="157" spans="1:8" ht="36.75" customHeight="1">
      <c r="A157" s="23" t="s">
        <v>73</v>
      </c>
      <c r="B157" s="16" t="s">
        <v>210</v>
      </c>
      <c r="C157" s="16" t="s">
        <v>209</v>
      </c>
      <c r="D157" s="16" t="s">
        <v>208</v>
      </c>
      <c r="E157" s="16" t="s">
        <v>72</v>
      </c>
      <c r="F157" s="40">
        <v>254</v>
      </c>
      <c r="G157" s="11">
        <v>164.8</v>
      </c>
      <c r="H157" s="10">
        <f t="shared" si="7"/>
        <v>64.88188976377953</v>
      </c>
    </row>
    <row r="158" spans="1:8" ht="36" customHeight="1">
      <c r="A158" s="13" t="s">
        <v>71</v>
      </c>
      <c r="B158" s="16" t="s">
        <v>210</v>
      </c>
      <c r="C158" s="16" t="s">
        <v>209</v>
      </c>
      <c r="D158" s="16" t="s">
        <v>208</v>
      </c>
      <c r="E158" s="16" t="s">
        <v>70</v>
      </c>
      <c r="F158" s="40">
        <v>2</v>
      </c>
      <c r="G158" s="11">
        <v>0</v>
      </c>
      <c r="H158" s="10">
        <f t="shared" si="7"/>
        <v>0</v>
      </c>
    </row>
    <row r="159" spans="1:8" ht="37.5" customHeight="1">
      <c r="A159" s="15" t="s">
        <v>69</v>
      </c>
      <c r="B159" s="16" t="s">
        <v>210</v>
      </c>
      <c r="C159" s="16" t="s">
        <v>209</v>
      </c>
      <c r="D159" s="16" t="s">
        <v>208</v>
      </c>
      <c r="E159" s="16" t="s">
        <v>68</v>
      </c>
      <c r="F159" s="40">
        <v>49</v>
      </c>
      <c r="G159" s="11">
        <v>16.6</v>
      </c>
      <c r="H159" s="10">
        <f t="shared" si="7"/>
        <v>33.87755102040816</v>
      </c>
    </row>
    <row r="160" spans="1:8" ht="38.25" customHeight="1">
      <c r="A160" s="13" t="s">
        <v>44</v>
      </c>
      <c r="B160" s="16" t="s">
        <v>210</v>
      </c>
      <c r="C160" s="16" t="s">
        <v>209</v>
      </c>
      <c r="D160" s="16" t="s">
        <v>208</v>
      </c>
      <c r="E160" s="16" t="s">
        <v>42</v>
      </c>
      <c r="F160" s="40">
        <v>148</v>
      </c>
      <c r="G160" s="11">
        <v>39.9</v>
      </c>
      <c r="H160" s="10">
        <f t="shared" si="7"/>
        <v>26.959459459459456</v>
      </c>
    </row>
    <row r="161" spans="1:8" ht="28.5" customHeight="1">
      <c r="A161" s="15" t="s">
        <v>67</v>
      </c>
      <c r="B161" s="16" t="s">
        <v>210</v>
      </c>
      <c r="C161" s="16" t="s">
        <v>209</v>
      </c>
      <c r="D161" s="16" t="s">
        <v>208</v>
      </c>
      <c r="E161" s="16" t="s">
        <v>66</v>
      </c>
      <c r="F161" s="40">
        <v>0</v>
      </c>
      <c r="G161" s="11">
        <v>0</v>
      </c>
      <c r="H161" s="10">
        <v>0</v>
      </c>
    </row>
    <row r="162" spans="1:8" ht="28.5" customHeight="1">
      <c r="A162" s="15" t="s">
        <v>65</v>
      </c>
      <c r="B162" s="16" t="s">
        <v>210</v>
      </c>
      <c r="C162" s="16" t="s">
        <v>209</v>
      </c>
      <c r="D162" s="16" t="s">
        <v>208</v>
      </c>
      <c r="E162" s="16" t="s">
        <v>62</v>
      </c>
      <c r="F162" s="40">
        <v>5</v>
      </c>
      <c r="G162" s="11">
        <v>1.2</v>
      </c>
      <c r="H162" s="10">
        <f aca="true" t="shared" si="10" ref="H162:H170">G162/F162*100</f>
        <v>24</v>
      </c>
    </row>
    <row r="163" spans="1:8" ht="70.5" customHeight="1">
      <c r="A163" s="9" t="s">
        <v>207</v>
      </c>
      <c r="B163" s="22" t="s">
        <v>178</v>
      </c>
      <c r="C163" s="22" t="s">
        <v>78</v>
      </c>
      <c r="D163" s="22" t="s">
        <v>10</v>
      </c>
      <c r="E163" s="22" t="s">
        <v>6</v>
      </c>
      <c r="F163" s="7">
        <f>F164+F173+F181</f>
        <v>40507.299999999996</v>
      </c>
      <c r="G163" s="7">
        <f>G164+G173+G181</f>
        <v>21410.399999999998</v>
      </c>
      <c r="H163" s="10">
        <f t="shared" si="10"/>
        <v>52.855658115944536</v>
      </c>
    </row>
    <row r="164" spans="1:8" ht="17.25" customHeight="1">
      <c r="A164" s="15" t="s">
        <v>174</v>
      </c>
      <c r="B164" s="14" t="s">
        <v>178</v>
      </c>
      <c r="C164" s="14" t="s">
        <v>92</v>
      </c>
      <c r="D164" s="14" t="s">
        <v>10</v>
      </c>
      <c r="E164" s="14" t="s">
        <v>6</v>
      </c>
      <c r="F164" s="11">
        <f>F165</f>
        <v>800.6</v>
      </c>
      <c r="G164" s="11">
        <f>G165</f>
        <v>401.90000000000003</v>
      </c>
      <c r="H164" s="10">
        <f t="shared" si="10"/>
        <v>50.19985011241569</v>
      </c>
    </row>
    <row r="165" spans="1:8" ht="17.25" customHeight="1">
      <c r="A165" s="15" t="s">
        <v>181</v>
      </c>
      <c r="B165" s="14" t="s">
        <v>178</v>
      </c>
      <c r="C165" s="14" t="s">
        <v>92</v>
      </c>
      <c r="D165" s="14" t="s">
        <v>180</v>
      </c>
      <c r="E165" s="14" t="s">
        <v>6</v>
      </c>
      <c r="F165" s="11">
        <f>F166</f>
        <v>800.6</v>
      </c>
      <c r="G165" s="11">
        <f>G166</f>
        <v>401.90000000000003</v>
      </c>
      <c r="H165" s="10">
        <f t="shared" si="10"/>
        <v>50.19985011241569</v>
      </c>
    </row>
    <row r="166" spans="1:8" ht="32.25" customHeight="1">
      <c r="A166" s="15" t="s">
        <v>74</v>
      </c>
      <c r="B166" s="14" t="s">
        <v>178</v>
      </c>
      <c r="C166" s="14" t="s">
        <v>92</v>
      </c>
      <c r="D166" s="14" t="s">
        <v>206</v>
      </c>
      <c r="E166" s="14" t="s">
        <v>6</v>
      </c>
      <c r="F166" s="11">
        <f>F167+F168+F170+F169+F171</f>
        <v>800.6</v>
      </c>
      <c r="G166" s="11">
        <f>G167+G168+G169+G170+G172</f>
        <v>401.90000000000003</v>
      </c>
      <c r="H166" s="10">
        <f t="shared" si="10"/>
        <v>50.19985011241569</v>
      </c>
    </row>
    <row r="167" spans="1:8" ht="45" customHeight="1">
      <c r="A167" s="23" t="s">
        <v>73</v>
      </c>
      <c r="B167" s="14" t="s">
        <v>178</v>
      </c>
      <c r="C167" s="14" t="s">
        <v>92</v>
      </c>
      <c r="D167" s="14" t="s">
        <v>206</v>
      </c>
      <c r="E167" s="14" t="s">
        <v>72</v>
      </c>
      <c r="F167" s="11">
        <v>722</v>
      </c>
      <c r="G167" s="11">
        <v>360.1</v>
      </c>
      <c r="H167" s="10">
        <f t="shared" si="10"/>
        <v>49.875346260387815</v>
      </c>
    </row>
    <row r="168" spans="1:8" ht="36" customHeight="1">
      <c r="A168" s="13" t="s">
        <v>71</v>
      </c>
      <c r="B168" s="14" t="s">
        <v>178</v>
      </c>
      <c r="C168" s="14" t="s">
        <v>92</v>
      </c>
      <c r="D168" s="14" t="s">
        <v>206</v>
      </c>
      <c r="E168" s="14" t="s">
        <v>70</v>
      </c>
      <c r="F168" s="11">
        <v>1</v>
      </c>
      <c r="G168" s="11">
        <v>0</v>
      </c>
      <c r="H168" s="10">
        <f t="shared" si="10"/>
        <v>0</v>
      </c>
    </row>
    <row r="169" spans="1:8" ht="37.5" customHeight="1">
      <c r="A169" s="15" t="s">
        <v>69</v>
      </c>
      <c r="B169" s="14" t="s">
        <v>178</v>
      </c>
      <c r="C169" s="14" t="s">
        <v>92</v>
      </c>
      <c r="D169" s="14" t="s">
        <v>206</v>
      </c>
      <c r="E169" s="14" t="s">
        <v>68</v>
      </c>
      <c r="F169" s="11">
        <v>22.6</v>
      </c>
      <c r="G169" s="11">
        <v>21.6</v>
      </c>
      <c r="H169" s="10">
        <f t="shared" si="10"/>
        <v>95.57522123893806</v>
      </c>
    </row>
    <row r="170" spans="1:8" ht="34.5" customHeight="1">
      <c r="A170" s="13" t="s">
        <v>44</v>
      </c>
      <c r="B170" s="14" t="s">
        <v>178</v>
      </c>
      <c r="C170" s="14" t="s">
        <v>92</v>
      </c>
      <c r="D170" s="14" t="s">
        <v>206</v>
      </c>
      <c r="E170" s="14" t="s">
        <v>42</v>
      </c>
      <c r="F170" s="11">
        <v>55</v>
      </c>
      <c r="G170" s="11">
        <v>20.2</v>
      </c>
      <c r="H170" s="10">
        <f t="shared" si="10"/>
        <v>36.72727272727273</v>
      </c>
    </row>
    <row r="171" spans="1:8" ht="15.75">
      <c r="A171" s="15" t="s">
        <v>67</v>
      </c>
      <c r="B171" s="14" t="s">
        <v>178</v>
      </c>
      <c r="C171" s="14" t="s">
        <v>92</v>
      </c>
      <c r="D171" s="14" t="s">
        <v>206</v>
      </c>
      <c r="E171" s="14" t="s">
        <v>66</v>
      </c>
      <c r="F171" s="11">
        <v>0</v>
      </c>
      <c r="G171" s="11">
        <v>0</v>
      </c>
      <c r="H171" s="10">
        <v>0</v>
      </c>
    </row>
    <row r="172" spans="1:8" ht="26.25" customHeight="1">
      <c r="A172" s="15" t="s">
        <v>65</v>
      </c>
      <c r="B172" s="17" t="s">
        <v>178</v>
      </c>
      <c r="C172" s="17" t="s">
        <v>92</v>
      </c>
      <c r="D172" s="17" t="s">
        <v>206</v>
      </c>
      <c r="E172" s="16" t="s">
        <v>62</v>
      </c>
      <c r="F172" s="11">
        <v>0</v>
      </c>
      <c r="G172" s="11">
        <v>0</v>
      </c>
      <c r="H172" s="10">
        <v>0</v>
      </c>
    </row>
    <row r="173" spans="1:8" ht="15.75">
      <c r="A173" s="15" t="s">
        <v>166</v>
      </c>
      <c r="B173" s="14" t="s">
        <v>178</v>
      </c>
      <c r="C173" s="14" t="s">
        <v>165</v>
      </c>
      <c r="D173" s="14" t="s">
        <v>10</v>
      </c>
      <c r="E173" s="14" t="s">
        <v>6</v>
      </c>
      <c r="F173" s="11">
        <f>F174</f>
        <v>4218</v>
      </c>
      <c r="G173" s="11">
        <f>G174</f>
        <v>2383.6</v>
      </c>
      <c r="H173" s="10">
        <f>G173/F173*100</f>
        <v>56.51019440493125</v>
      </c>
    </row>
    <row r="174" spans="1:8" ht="27" customHeight="1">
      <c r="A174" s="15" t="s">
        <v>156</v>
      </c>
      <c r="B174" s="81" t="s">
        <v>178</v>
      </c>
      <c r="C174" s="81" t="s">
        <v>136</v>
      </c>
      <c r="D174" s="81" t="s">
        <v>10</v>
      </c>
      <c r="E174" s="81" t="s">
        <v>6</v>
      </c>
      <c r="F174" s="75">
        <f>F176+F179</f>
        <v>4218</v>
      </c>
      <c r="G174" s="75">
        <f>G176+G179</f>
        <v>2383.6</v>
      </c>
      <c r="H174" s="76">
        <f>G174/F174*100</f>
        <v>56.51019440493125</v>
      </c>
    </row>
    <row r="175" spans="1:8" ht="1.5" customHeight="1">
      <c r="A175" s="77" t="s">
        <v>205</v>
      </c>
      <c r="B175" s="82"/>
      <c r="C175" s="82"/>
      <c r="D175" s="82"/>
      <c r="E175" s="82"/>
      <c r="F175" s="75"/>
      <c r="G175" s="75"/>
      <c r="H175" s="76"/>
    </row>
    <row r="176" spans="1:8" ht="21" customHeight="1">
      <c r="A176" s="78"/>
      <c r="B176" s="14" t="s">
        <v>178</v>
      </c>
      <c r="C176" s="14" t="s">
        <v>136</v>
      </c>
      <c r="D176" s="14" t="s">
        <v>204</v>
      </c>
      <c r="E176" s="14" t="s">
        <v>6</v>
      </c>
      <c r="F176" s="11">
        <f>F177</f>
        <v>3794</v>
      </c>
      <c r="G176" s="11">
        <f>G177</f>
        <v>2219.1</v>
      </c>
      <c r="H176" s="10">
        <f aca="true" t="shared" si="11" ref="H176:H185">G176/F176*100</f>
        <v>58.489720611491826</v>
      </c>
    </row>
    <row r="177" spans="1:8" ht="31.5">
      <c r="A177" s="15" t="s">
        <v>138</v>
      </c>
      <c r="B177" s="14" t="s">
        <v>178</v>
      </c>
      <c r="C177" s="14" t="s">
        <v>136</v>
      </c>
      <c r="D177" s="14" t="s">
        <v>204</v>
      </c>
      <c r="E177" s="14" t="s">
        <v>6</v>
      </c>
      <c r="F177" s="11">
        <f>F178</f>
        <v>3794</v>
      </c>
      <c r="G177" s="11">
        <v>2219.1</v>
      </c>
      <c r="H177" s="10">
        <f t="shared" si="11"/>
        <v>58.489720611491826</v>
      </c>
    </row>
    <row r="178" spans="1:8" ht="47.25">
      <c r="A178" s="13" t="s">
        <v>137</v>
      </c>
      <c r="B178" s="14" t="s">
        <v>178</v>
      </c>
      <c r="C178" s="14" t="s">
        <v>136</v>
      </c>
      <c r="D178" s="14" t="s">
        <v>204</v>
      </c>
      <c r="E178" s="14" t="s">
        <v>134</v>
      </c>
      <c r="F178" s="11">
        <v>3794</v>
      </c>
      <c r="G178" s="11">
        <v>914.4</v>
      </c>
      <c r="H178" s="10">
        <f t="shared" si="11"/>
        <v>24.101212440695836</v>
      </c>
    </row>
    <row r="179" spans="1:8" ht="55.5" customHeight="1">
      <c r="A179" s="15" t="s">
        <v>144</v>
      </c>
      <c r="B179" s="14" t="s">
        <v>178</v>
      </c>
      <c r="C179" s="14" t="s">
        <v>136</v>
      </c>
      <c r="D179" s="14" t="s">
        <v>189</v>
      </c>
      <c r="E179" s="14" t="s">
        <v>6</v>
      </c>
      <c r="F179" s="33">
        <v>424</v>
      </c>
      <c r="G179" s="11">
        <f>G180</f>
        <v>164.5</v>
      </c>
      <c r="H179" s="10">
        <f t="shared" si="11"/>
        <v>38.79716981132076</v>
      </c>
    </row>
    <row r="180" spans="1:8" ht="33" customHeight="1">
      <c r="A180" s="23" t="s">
        <v>143</v>
      </c>
      <c r="B180" s="14" t="s">
        <v>178</v>
      </c>
      <c r="C180" s="14" t="s">
        <v>136</v>
      </c>
      <c r="D180" s="14" t="s">
        <v>189</v>
      </c>
      <c r="E180" s="14" t="s">
        <v>141</v>
      </c>
      <c r="F180" s="33">
        <v>424</v>
      </c>
      <c r="G180" s="11">
        <v>164.5</v>
      </c>
      <c r="H180" s="10">
        <f t="shared" si="11"/>
        <v>38.79716981132076</v>
      </c>
    </row>
    <row r="181" spans="1:8" ht="32.25" customHeight="1">
      <c r="A181" s="15" t="s">
        <v>203</v>
      </c>
      <c r="B181" s="14" t="s">
        <v>178</v>
      </c>
      <c r="C181" s="14" t="s">
        <v>202</v>
      </c>
      <c r="D181" s="14" t="s">
        <v>10</v>
      </c>
      <c r="E181" s="14" t="s">
        <v>6</v>
      </c>
      <c r="F181" s="11">
        <f>F182+F198</f>
        <v>35488.7</v>
      </c>
      <c r="G181" s="11">
        <f>G182+G198</f>
        <v>18624.899999999998</v>
      </c>
      <c r="H181" s="10">
        <f t="shared" si="11"/>
        <v>52.481212329558424</v>
      </c>
    </row>
    <row r="182" spans="1:8" ht="18.75" customHeight="1">
      <c r="A182" s="15" t="s">
        <v>201</v>
      </c>
      <c r="B182" s="14" t="s">
        <v>178</v>
      </c>
      <c r="C182" s="14" t="s">
        <v>190</v>
      </c>
      <c r="D182" s="14" t="s">
        <v>10</v>
      </c>
      <c r="E182" s="14" t="s">
        <v>6</v>
      </c>
      <c r="F182" s="11">
        <f>F183</f>
        <v>24435.6</v>
      </c>
      <c r="G182" s="11">
        <f>G183</f>
        <v>11469.399999999998</v>
      </c>
      <c r="H182" s="10">
        <f t="shared" si="11"/>
        <v>46.937255479709926</v>
      </c>
    </row>
    <row r="183" spans="1:8" ht="20.25" customHeight="1">
      <c r="A183" s="15" t="s">
        <v>187</v>
      </c>
      <c r="B183" s="14" t="s">
        <v>178</v>
      </c>
      <c r="C183" s="14" t="s">
        <v>190</v>
      </c>
      <c r="D183" s="14" t="s">
        <v>186</v>
      </c>
      <c r="E183" s="14" t="s">
        <v>6</v>
      </c>
      <c r="F183" s="11">
        <f>F184+F187+F189+F192+F194+F196</f>
        <v>24435.6</v>
      </c>
      <c r="G183" s="11">
        <f>G184+G187+G189+G192+G194+G196</f>
        <v>11469.399999999998</v>
      </c>
      <c r="H183" s="10">
        <f t="shared" si="11"/>
        <v>46.937255479709926</v>
      </c>
    </row>
    <row r="184" spans="1:8" ht="36" customHeight="1">
      <c r="A184" s="15" t="s">
        <v>200</v>
      </c>
      <c r="B184" s="14" t="s">
        <v>178</v>
      </c>
      <c r="C184" s="14" t="s">
        <v>190</v>
      </c>
      <c r="D184" s="14" t="s">
        <v>199</v>
      </c>
      <c r="E184" s="14" t="s">
        <v>6</v>
      </c>
      <c r="F184" s="11">
        <f>F185+F186</f>
        <v>13319.3</v>
      </c>
      <c r="G184" s="11">
        <f>G185+G186</f>
        <v>7351.8</v>
      </c>
      <c r="H184" s="10">
        <f t="shared" si="11"/>
        <v>55.19659441562245</v>
      </c>
    </row>
    <row r="185" spans="1:8" ht="52.5" customHeight="1">
      <c r="A185" s="13" t="s">
        <v>137</v>
      </c>
      <c r="B185" s="14" t="s">
        <v>178</v>
      </c>
      <c r="C185" s="14" t="s">
        <v>190</v>
      </c>
      <c r="D185" s="14" t="s">
        <v>199</v>
      </c>
      <c r="E185" s="14" t="s">
        <v>134</v>
      </c>
      <c r="F185" s="11">
        <v>13319.3</v>
      </c>
      <c r="G185" s="11">
        <v>7351.8</v>
      </c>
      <c r="H185" s="10">
        <f t="shared" si="11"/>
        <v>55.19659441562245</v>
      </c>
    </row>
    <row r="186" spans="1:8" ht="21.75" customHeight="1">
      <c r="A186" s="23" t="s">
        <v>129</v>
      </c>
      <c r="B186" s="14" t="s">
        <v>178</v>
      </c>
      <c r="C186" s="14" t="s">
        <v>190</v>
      </c>
      <c r="D186" s="14" t="s">
        <v>199</v>
      </c>
      <c r="E186" s="14" t="s">
        <v>127</v>
      </c>
      <c r="F186" s="11">
        <v>0</v>
      </c>
      <c r="G186" s="11">
        <v>0</v>
      </c>
      <c r="H186" s="10">
        <v>0</v>
      </c>
    </row>
    <row r="187" spans="1:8" ht="30.75" customHeight="1">
      <c r="A187" s="15" t="s">
        <v>198</v>
      </c>
      <c r="B187" s="14" t="s">
        <v>178</v>
      </c>
      <c r="C187" s="14" t="s">
        <v>190</v>
      </c>
      <c r="D187" s="14" t="s">
        <v>197</v>
      </c>
      <c r="E187" s="14" t="s">
        <v>6</v>
      </c>
      <c r="F187" s="11">
        <f>F188</f>
        <v>1528</v>
      </c>
      <c r="G187" s="11">
        <f>G188</f>
        <v>441.2</v>
      </c>
      <c r="H187" s="10">
        <f>G187/F187*100</f>
        <v>28.874345549738216</v>
      </c>
    </row>
    <row r="188" spans="1:8" ht="53.25" customHeight="1">
      <c r="A188" s="13" t="s">
        <v>137</v>
      </c>
      <c r="B188" s="14" t="s">
        <v>178</v>
      </c>
      <c r="C188" s="14" t="s">
        <v>190</v>
      </c>
      <c r="D188" s="14" t="s">
        <v>197</v>
      </c>
      <c r="E188" s="14" t="s">
        <v>134</v>
      </c>
      <c r="F188" s="11">
        <v>1528</v>
      </c>
      <c r="G188" s="11">
        <v>441.2</v>
      </c>
      <c r="H188" s="10">
        <f>G188/F188*100</f>
        <v>28.874345549738216</v>
      </c>
    </row>
    <row r="189" spans="1:8" ht="30.75" customHeight="1">
      <c r="A189" s="15" t="s">
        <v>196</v>
      </c>
      <c r="B189" s="14" t="s">
        <v>178</v>
      </c>
      <c r="C189" s="14" t="s">
        <v>190</v>
      </c>
      <c r="D189" s="14" t="s">
        <v>195</v>
      </c>
      <c r="E189" s="14" t="s">
        <v>6</v>
      </c>
      <c r="F189" s="11">
        <f>F190+F191</f>
        <v>9245</v>
      </c>
      <c r="G189" s="11">
        <f>G190+G191</f>
        <v>3479.8</v>
      </c>
      <c r="H189" s="10">
        <f>G189/F189*100</f>
        <v>37.63980530016225</v>
      </c>
    </row>
    <row r="190" spans="1:8" ht="52.5" customHeight="1">
      <c r="A190" s="13" t="s">
        <v>137</v>
      </c>
      <c r="B190" s="14" t="s">
        <v>178</v>
      </c>
      <c r="C190" s="14" t="s">
        <v>190</v>
      </c>
      <c r="D190" s="14" t="s">
        <v>195</v>
      </c>
      <c r="E190" s="14" t="s">
        <v>134</v>
      </c>
      <c r="F190" s="11">
        <v>9245</v>
      </c>
      <c r="G190" s="11">
        <v>3479.8</v>
      </c>
      <c r="H190" s="10">
        <f>G190/F190*100</f>
        <v>37.63980530016225</v>
      </c>
    </row>
    <row r="191" spans="1:8" ht="21.75" customHeight="1">
      <c r="A191" s="15" t="s">
        <v>129</v>
      </c>
      <c r="B191" s="14" t="s">
        <v>178</v>
      </c>
      <c r="C191" s="14" t="s">
        <v>190</v>
      </c>
      <c r="D191" s="14" t="s">
        <v>195</v>
      </c>
      <c r="E191" s="14" t="s">
        <v>127</v>
      </c>
      <c r="F191" s="11">
        <v>0</v>
      </c>
      <c r="G191" s="11">
        <v>0</v>
      </c>
      <c r="H191" s="10">
        <v>0</v>
      </c>
    </row>
    <row r="192" spans="1:8" ht="49.5" customHeight="1">
      <c r="A192" s="35" t="s">
        <v>194</v>
      </c>
      <c r="B192" s="24" t="s">
        <v>178</v>
      </c>
      <c r="C192" s="24" t="s">
        <v>190</v>
      </c>
      <c r="D192" s="24" t="s">
        <v>193</v>
      </c>
      <c r="E192" s="24" t="s">
        <v>6</v>
      </c>
      <c r="F192" s="20">
        <f>F193</f>
        <v>7.3</v>
      </c>
      <c r="G192" s="11">
        <f>G193</f>
        <v>7.3</v>
      </c>
      <c r="H192" s="10">
        <f aca="true" t="shared" si="12" ref="H192:H209">G192/F192*100</f>
        <v>100</v>
      </c>
    </row>
    <row r="193" spans="1:8" ht="29.25" customHeight="1">
      <c r="A193" s="35" t="s">
        <v>129</v>
      </c>
      <c r="B193" s="24" t="s">
        <v>178</v>
      </c>
      <c r="C193" s="24" t="s">
        <v>190</v>
      </c>
      <c r="D193" s="24" t="s">
        <v>193</v>
      </c>
      <c r="E193" s="24" t="s">
        <v>127</v>
      </c>
      <c r="F193" s="20">
        <v>7.3</v>
      </c>
      <c r="G193" s="11">
        <v>7.3</v>
      </c>
      <c r="H193" s="10">
        <f t="shared" si="12"/>
        <v>100</v>
      </c>
    </row>
    <row r="194" spans="1:8" ht="57" customHeight="1">
      <c r="A194" s="35" t="s">
        <v>192</v>
      </c>
      <c r="B194" s="24" t="s">
        <v>178</v>
      </c>
      <c r="C194" s="24" t="s">
        <v>190</v>
      </c>
      <c r="D194" s="24" t="s">
        <v>191</v>
      </c>
      <c r="E194" s="24" t="s">
        <v>6</v>
      </c>
      <c r="F194" s="20">
        <f>F195</f>
        <v>100</v>
      </c>
      <c r="G194" s="11">
        <f>G195</f>
        <v>100</v>
      </c>
      <c r="H194" s="10">
        <f t="shared" si="12"/>
        <v>100</v>
      </c>
    </row>
    <row r="195" spans="1:8" ht="29.25" customHeight="1">
      <c r="A195" s="35" t="s">
        <v>129</v>
      </c>
      <c r="B195" s="24" t="s">
        <v>178</v>
      </c>
      <c r="C195" s="24" t="s">
        <v>190</v>
      </c>
      <c r="D195" s="24" t="s">
        <v>191</v>
      </c>
      <c r="E195" s="24" t="s">
        <v>127</v>
      </c>
      <c r="F195" s="20">
        <v>100</v>
      </c>
      <c r="G195" s="11">
        <v>100</v>
      </c>
      <c r="H195" s="10">
        <f t="shared" si="12"/>
        <v>100</v>
      </c>
    </row>
    <row r="196" spans="1:8" ht="53.25" customHeight="1">
      <c r="A196" s="15" t="s">
        <v>144</v>
      </c>
      <c r="B196" s="14" t="s">
        <v>178</v>
      </c>
      <c r="C196" s="14" t="s">
        <v>190</v>
      </c>
      <c r="D196" s="14" t="s">
        <v>189</v>
      </c>
      <c r="E196" s="14" t="s">
        <v>6</v>
      </c>
      <c r="F196" s="11">
        <f>F197</f>
        <v>236</v>
      </c>
      <c r="G196" s="11">
        <f>G197</f>
        <v>89.3</v>
      </c>
      <c r="H196" s="10">
        <f t="shared" si="12"/>
        <v>37.83898305084746</v>
      </c>
    </row>
    <row r="197" spans="1:8" ht="34.5" customHeight="1">
      <c r="A197" s="23" t="s">
        <v>143</v>
      </c>
      <c r="B197" s="14" t="s">
        <v>178</v>
      </c>
      <c r="C197" s="14" t="s">
        <v>190</v>
      </c>
      <c r="D197" s="14" t="s">
        <v>189</v>
      </c>
      <c r="E197" s="14" t="s">
        <v>141</v>
      </c>
      <c r="F197" s="11">
        <v>236</v>
      </c>
      <c r="G197" s="11">
        <v>89.3</v>
      </c>
      <c r="H197" s="10">
        <f t="shared" si="12"/>
        <v>37.83898305084746</v>
      </c>
    </row>
    <row r="198" spans="1:8" ht="30.75" customHeight="1">
      <c r="A198" s="15" t="s">
        <v>188</v>
      </c>
      <c r="B198" s="14" t="s">
        <v>178</v>
      </c>
      <c r="C198" s="14" t="s">
        <v>177</v>
      </c>
      <c r="D198" s="14" t="s">
        <v>10</v>
      </c>
      <c r="E198" s="14" t="s">
        <v>6</v>
      </c>
      <c r="F198" s="11">
        <f>F199+F204</f>
        <v>11053.1</v>
      </c>
      <c r="G198" s="11">
        <f>G199+G204</f>
        <v>7155.5</v>
      </c>
      <c r="H198" s="10">
        <f t="shared" si="12"/>
        <v>64.73749445856818</v>
      </c>
    </row>
    <row r="199" spans="1:8" ht="30.75" customHeight="1">
      <c r="A199" s="15" t="s">
        <v>187</v>
      </c>
      <c r="B199" s="14" t="s">
        <v>178</v>
      </c>
      <c r="C199" s="12" t="s">
        <v>177</v>
      </c>
      <c r="D199" s="14" t="s">
        <v>186</v>
      </c>
      <c r="E199" s="14" t="s">
        <v>6</v>
      </c>
      <c r="F199" s="11">
        <f>F200+F202</f>
        <v>5550</v>
      </c>
      <c r="G199" s="11">
        <f>G200+G202</f>
        <v>4517.7</v>
      </c>
      <c r="H199" s="10">
        <f t="shared" si="12"/>
        <v>81.39999999999999</v>
      </c>
    </row>
    <row r="200" spans="1:8" ht="40.5" customHeight="1">
      <c r="A200" s="15" t="s">
        <v>185</v>
      </c>
      <c r="B200" s="12" t="s">
        <v>178</v>
      </c>
      <c r="C200" s="12" t="s">
        <v>177</v>
      </c>
      <c r="D200" s="12" t="s">
        <v>184</v>
      </c>
      <c r="E200" s="12" t="s">
        <v>6</v>
      </c>
      <c r="F200" s="11">
        <f>F201</f>
        <v>50</v>
      </c>
      <c r="G200" s="11">
        <f>G201</f>
        <v>0</v>
      </c>
      <c r="H200" s="10">
        <f t="shared" si="12"/>
        <v>0</v>
      </c>
    </row>
    <row r="201" spans="1:8" ht="42" customHeight="1">
      <c r="A201" s="15" t="s">
        <v>40</v>
      </c>
      <c r="B201" s="12" t="s">
        <v>178</v>
      </c>
      <c r="C201" s="12" t="s">
        <v>177</v>
      </c>
      <c r="D201" s="12" t="s">
        <v>184</v>
      </c>
      <c r="E201" s="12" t="s">
        <v>36</v>
      </c>
      <c r="F201" s="11">
        <v>50</v>
      </c>
      <c r="G201" s="11">
        <v>0</v>
      </c>
      <c r="H201" s="10">
        <f t="shared" si="12"/>
        <v>0</v>
      </c>
    </row>
    <row r="202" spans="1:8" ht="42" customHeight="1">
      <c r="A202" s="15" t="s">
        <v>183</v>
      </c>
      <c r="B202" s="12" t="s">
        <v>178</v>
      </c>
      <c r="C202" s="12" t="s">
        <v>177</v>
      </c>
      <c r="D202" s="12" t="s">
        <v>182</v>
      </c>
      <c r="E202" s="12" t="s">
        <v>6</v>
      </c>
      <c r="F202" s="11">
        <f>F203</f>
        <v>5500</v>
      </c>
      <c r="G202" s="11">
        <f>G203</f>
        <v>4517.7</v>
      </c>
      <c r="H202" s="10">
        <f t="shared" si="12"/>
        <v>82.14</v>
      </c>
    </row>
    <row r="203" spans="1:8" ht="42" customHeight="1">
      <c r="A203" s="15" t="s">
        <v>40</v>
      </c>
      <c r="B203" s="12" t="s">
        <v>178</v>
      </c>
      <c r="C203" s="12" t="s">
        <v>177</v>
      </c>
      <c r="D203" s="12" t="s">
        <v>182</v>
      </c>
      <c r="E203" s="12" t="s">
        <v>36</v>
      </c>
      <c r="F203" s="11">
        <v>5500</v>
      </c>
      <c r="G203" s="11">
        <v>4517.7</v>
      </c>
      <c r="H203" s="10">
        <f t="shared" si="12"/>
        <v>82.14</v>
      </c>
    </row>
    <row r="204" spans="1:8" ht="69" customHeight="1">
      <c r="A204" s="15" t="s">
        <v>181</v>
      </c>
      <c r="B204" s="14" t="s">
        <v>178</v>
      </c>
      <c r="C204" s="14" t="s">
        <v>177</v>
      </c>
      <c r="D204" s="14" t="s">
        <v>180</v>
      </c>
      <c r="E204" s="14" t="s">
        <v>6</v>
      </c>
      <c r="F204" s="11">
        <f>F205</f>
        <v>5503.1</v>
      </c>
      <c r="G204" s="11">
        <f>G205</f>
        <v>2637.7999999999997</v>
      </c>
      <c r="H204" s="10">
        <f t="shared" si="12"/>
        <v>47.932983227635326</v>
      </c>
    </row>
    <row r="205" spans="1:8" ht="57.75" customHeight="1">
      <c r="A205" s="15" t="s">
        <v>118</v>
      </c>
      <c r="B205" s="14" t="s">
        <v>178</v>
      </c>
      <c r="C205" s="14" t="s">
        <v>177</v>
      </c>
      <c r="D205" s="14" t="s">
        <v>176</v>
      </c>
      <c r="E205" s="14" t="s">
        <v>6</v>
      </c>
      <c r="F205" s="11">
        <f>F206+F207+F208+F209+F210</f>
        <v>5503.1</v>
      </c>
      <c r="G205" s="11">
        <f>G206+G207+G208+G209+G210</f>
        <v>2637.7999999999997</v>
      </c>
      <c r="H205" s="10">
        <f t="shared" si="12"/>
        <v>47.932983227635326</v>
      </c>
    </row>
    <row r="206" spans="1:8" ht="28.5" customHeight="1">
      <c r="A206" s="15" t="s">
        <v>179</v>
      </c>
      <c r="B206" s="14" t="s">
        <v>178</v>
      </c>
      <c r="C206" s="14" t="s">
        <v>177</v>
      </c>
      <c r="D206" s="14" t="s">
        <v>176</v>
      </c>
      <c r="E206" s="14" t="s">
        <v>72</v>
      </c>
      <c r="F206" s="11">
        <v>5338</v>
      </c>
      <c r="G206" s="11">
        <v>2553</v>
      </c>
      <c r="H206" s="10">
        <f t="shared" si="12"/>
        <v>47.82690146122143</v>
      </c>
    </row>
    <row r="207" spans="1:8" ht="39.75" customHeight="1">
      <c r="A207" s="15" t="s">
        <v>69</v>
      </c>
      <c r="B207" s="12" t="s">
        <v>178</v>
      </c>
      <c r="C207" s="12" t="s">
        <v>177</v>
      </c>
      <c r="D207" s="12" t="s">
        <v>176</v>
      </c>
      <c r="E207" s="12" t="s">
        <v>68</v>
      </c>
      <c r="F207" s="11">
        <v>20.2</v>
      </c>
      <c r="G207" s="11">
        <v>20.2</v>
      </c>
      <c r="H207" s="10">
        <f t="shared" si="12"/>
        <v>100</v>
      </c>
    </row>
    <row r="208" spans="1:8" ht="37.5" customHeight="1">
      <c r="A208" s="13" t="s">
        <v>44</v>
      </c>
      <c r="B208" s="14" t="s">
        <v>178</v>
      </c>
      <c r="C208" s="14" t="s">
        <v>177</v>
      </c>
      <c r="D208" s="14" t="s">
        <v>176</v>
      </c>
      <c r="E208" s="14" t="s">
        <v>42</v>
      </c>
      <c r="F208" s="11">
        <v>90</v>
      </c>
      <c r="G208" s="11">
        <v>9.7</v>
      </c>
      <c r="H208" s="10">
        <f t="shared" si="12"/>
        <v>10.777777777777777</v>
      </c>
    </row>
    <row r="209" spans="1:8" ht="33.75" customHeight="1">
      <c r="A209" s="15" t="s">
        <v>67</v>
      </c>
      <c r="B209" s="14" t="s">
        <v>178</v>
      </c>
      <c r="C209" s="14" t="s">
        <v>177</v>
      </c>
      <c r="D209" s="14" t="s">
        <v>176</v>
      </c>
      <c r="E209" s="14" t="s">
        <v>66</v>
      </c>
      <c r="F209" s="11">
        <v>52.6</v>
      </c>
      <c r="G209" s="11">
        <v>52.6</v>
      </c>
      <c r="H209" s="10">
        <f t="shared" si="12"/>
        <v>100</v>
      </c>
    </row>
    <row r="210" spans="1:8" ht="33.75" customHeight="1">
      <c r="A210" s="15" t="s">
        <v>65</v>
      </c>
      <c r="B210" s="12" t="s">
        <v>178</v>
      </c>
      <c r="C210" s="12" t="s">
        <v>177</v>
      </c>
      <c r="D210" s="12" t="s">
        <v>176</v>
      </c>
      <c r="E210" s="12" t="s">
        <v>62</v>
      </c>
      <c r="F210" s="11">
        <v>2.3</v>
      </c>
      <c r="G210" s="11">
        <v>2.3</v>
      </c>
      <c r="H210" s="10">
        <v>0</v>
      </c>
    </row>
    <row r="211" spans="1:8" ht="49.5" customHeight="1">
      <c r="A211" s="9" t="s">
        <v>175</v>
      </c>
      <c r="B211" s="22" t="s">
        <v>98</v>
      </c>
      <c r="C211" s="22" t="s">
        <v>78</v>
      </c>
      <c r="D211" s="22" t="s">
        <v>10</v>
      </c>
      <c r="E211" s="22" t="s">
        <v>6</v>
      </c>
      <c r="F211" s="7">
        <f>F212+F223+F227+F276</f>
        <v>210781.9</v>
      </c>
      <c r="G211" s="7">
        <f>G212+G223+G227+G276</f>
        <v>127479.7</v>
      </c>
      <c r="H211" s="10">
        <f>G211/F211*100</f>
        <v>60.479433955192555</v>
      </c>
    </row>
    <row r="212" spans="1:8" ht="72" customHeight="1">
      <c r="A212" s="15" t="s">
        <v>174</v>
      </c>
      <c r="B212" s="14" t="s">
        <v>98</v>
      </c>
      <c r="C212" s="14" t="s">
        <v>92</v>
      </c>
      <c r="D212" s="14" t="s">
        <v>10</v>
      </c>
      <c r="E212" s="14" t="s">
        <v>6</v>
      </c>
      <c r="F212" s="11">
        <f>F214+F219</f>
        <v>1870</v>
      </c>
      <c r="G212" s="11">
        <f>G213</f>
        <v>790.7</v>
      </c>
      <c r="H212" s="10">
        <f>G212/F212*100</f>
        <v>42.283422459893046</v>
      </c>
    </row>
    <row r="213" spans="1:8" ht="69.75" customHeight="1">
      <c r="A213" s="15" t="s">
        <v>120</v>
      </c>
      <c r="B213" s="14" t="s">
        <v>98</v>
      </c>
      <c r="C213" s="14" t="s">
        <v>92</v>
      </c>
      <c r="D213" s="14" t="s">
        <v>119</v>
      </c>
      <c r="E213" s="14" t="s">
        <v>6</v>
      </c>
      <c r="F213" s="11">
        <f>F214+F219</f>
        <v>1870</v>
      </c>
      <c r="G213" s="11">
        <f>G214+G219</f>
        <v>790.7</v>
      </c>
      <c r="H213" s="10">
        <f>G213/F213*100</f>
        <v>42.283422459893046</v>
      </c>
    </row>
    <row r="214" spans="1:8" ht="32.25" customHeight="1">
      <c r="A214" s="15" t="s">
        <v>74</v>
      </c>
      <c r="B214" s="14" t="s">
        <v>98</v>
      </c>
      <c r="C214" s="14" t="s">
        <v>92</v>
      </c>
      <c r="D214" s="16" t="s">
        <v>173</v>
      </c>
      <c r="E214" s="14" t="s">
        <v>6</v>
      </c>
      <c r="F214" s="11">
        <f>F215+F216+F218+F217</f>
        <v>1433</v>
      </c>
      <c r="G214" s="11">
        <f>G215+G216+G218+G217</f>
        <v>612.5</v>
      </c>
      <c r="H214" s="10">
        <f>G214/F214*100</f>
        <v>42.742498255408236</v>
      </c>
    </row>
    <row r="215" spans="1:8" ht="42.75" customHeight="1">
      <c r="A215" s="23" t="s">
        <v>73</v>
      </c>
      <c r="B215" s="14" t="s">
        <v>98</v>
      </c>
      <c r="C215" s="14" t="s">
        <v>92</v>
      </c>
      <c r="D215" s="16" t="s">
        <v>173</v>
      </c>
      <c r="E215" s="14" t="s">
        <v>72</v>
      </c>
      <c r="F215" s="11">
        <v>1414</v>
      </c>
      <c r="G215" s="11">
        <v>593.9</v>
      </c>
      <c r="H215" s="10">
        <f>G215/F215*100</f>
        <v>42.001414427157</v>
      </c>
    </row>
    <row r="216" spans="1:8" ht="48.75" customHeight="1">
      <c r="A216" s="13" t="s">
        <v>71</v>
      </c>
      <c r="B216" s="16" t="s">
        <v>98</v>
      </c>
      <c r="C216" s="16" t="s">
        <v>92</v>
      </c>
      <c r="D216" s="16" t="s">
        <v>173</v>
      </c>
      <c r="E216" s="16" t="s">
        <v>70</v>
      </c>
      <c r="F216" s="11">
        <v>0</v>
      </c>
      <c r="G216" s="11">
        <v>0</v>
      </c>
      <c r="H216" s="10">
        <v>0</v>
      </c>
    </row>
    <row r="217" spans="1:8" ht="43.5" customHeight="1">
      <c r="A217" s="15" t="s">
        <v>93</v>
      </c>
      <c r="B217" s="16" t="s">
        <v>98</v>
      </c>
      <c r="C217" s="16" t="s">
        <v>92</v>
      </c>
      <c r="D217" s="16" t="s">
        <v>173</v>
      </c>
      <c r="E217" s="16" t="s">
        <v>68</v>
      </c>
      <c r="F217" s="11">
        <v>0</v>
      </c>
      <c r="G217" s="11">
        <v>0</v>
      </c>
      <c r="H217" s="10">
        <v>0</v>
      </c>
    </row>
    <row r="218" spans="1:8" ht="33.75" customHeight="1">
      <c r="A218" s="13" t="s">
        <v>44</v>
      </c>
      <c r="B218" s="16" t="s">
        <v>98</v>
      </c>
      <c r="C218" s="16" t="s">
        <v>92</v>
      </c>
      <c r="D218" s="16" t="s">
        <v>173</v>
      </c>
      <c r="E218" s="16" t="s">
        <v>42</v>
      </c>
      <c r="F218" s="27">
        <v>19</v>
      </c>
      <c r="G218" s="11">
        <v>18.6</v>
      </c>
      <c r="H218" s="10">
        <f>G218/F218*100</f>
        <v>97.89473684210527</v>
      </c>
    </row>
    <row r="219" spans="1:8" ht="61.5" customHeight="1">
      <c r="A219" s="15" t="s">
        <v>172</v>
      </c>
      <c r="B219" s="16" t="s">
        <v>98</v>
      </c>
      <c r="C219" s="16" t="s">
        <v>92</v>
      </c>
      <c r="D219" s="16" t="s">
        <v>171</v>
      </c>
      <c r="E219" s="16" t="s">
        <v>6</v>
      </c>
      <c r="F219" s="27">
        <f>F220+F222+F221</f>
        <v>437</v>
      </c>
      <c r="G219" s="11">
        <f>G220+G222</f>
        <v>178.2</v>
      </c>
      <c r="H219" s="10">
        <f>G219/F219*100</f>
        <v>40.77803203661327</v>
      </c>
    </row>
    <row r="220" spans="1:8" ht="42" customHeight="1">
      <c r="A220" s="23" t="s">
        <v>73</v>
      </c>
      <c r="B220" s="16" t="s">
        <v>98</v>
      </c>
      <c r="C220" s="16" t="s">
        <v>92</v>
      </c>
      <c r="D220" s="16" t="s">
        <v>171</v>
      </c>
      <c r="E220" s="16" t="s">
        <v>72</v>
      </c>
      <c r="F220" s="27">
        <v>421</v>
      </c>
      <c r="G220" s="11">
        <v>166.2</v>
      </c>
      <c r="H220" s="10">
        <f>G220/F220*100</f>
        <v>39.47743467933492</v>
      </c>
    </row>
    <row r="221" spans="1:8" ht="31.5">
      <c r="A221" s="15" t="s">
        <v>69</v>
      </c>
      <c r="B221" s="16" t="s">
        <v>98</v>
      </c>
      <c r="C221" s="16" t="s">
        <v>92</v>
      </c>
      <c r="D221" s="16" t="s">
        <v>171</v>
      </c>
      <c r="E221" s="16" t="s">
        <v>68</v>
      </c>
      <c r="F221" s="27">
        <v>0</v>
      </c>
      <c r="G221" s="11">
        <v>0</v>
      </c>
      <c r="H221" s="10">
        <v>0</v>
      </c>
    </row>
    <row r="222" spans="1:8" ht="36" customHeight="1">
      <c r="A222" s="13" t="s">
        <v>44</v>
      </c>
      <c r="B222" s="16" t="s">
        <v>98</v>
      </c>
      <c r="C222" s="16" t="s">
        <v>92</v>
      </c>
      <c r="D222" s="16" t="s">
        <v>171</v>
      </c>
      <c r="E222" s="16" t="s">
        <v>42</v>
      </c>
      <c r="F222" s="27">
        <v>16</v>
      </c>
      <c r="G222" s="11">
        <v>12</v>
      </c>
      <c r="H222" s="10">
        <f aca="true" t="shared" si="13" ref="H222:H253">G222/F222*100</f>
        <v>75</v>
      </c>
    </row>
    <row r="223" spans="1:8" s="18" customFormat="1" ht="28.5" customHeight="1">
      <c r="A223" s="26" t="s">
        <v>170</v>
      </c>
      <c r="B223" s="38" t="s">
        <v>98</v>
      </c>
      <c r="C223" s="38" t="s">
        <v>168</v>
      </c>
      <c r="D223" s="38" t="s">
        <v>10</v>
      </c>
      <c r="E223" s="38" t="s">
        <v>6</v>
      </c>
      <c r="F223" s="20">
        <f aca="true" t="shared" si="14" ref="F223:G225">F224</f>
        <v>364</v>
      </c>
      <c r="G223" s="37">
        <f t="shared" si="14"/>
        <v>0</v>
      </c>
      <c r="H223" s="36">
        <f t="shared" si="13"/>
        <v>0</v>
      </c>
    </row>
    <row r="224" spans="1:8" s="18" customFormat="1" ht="36.75" customHeight="1">
      <c r="A224" s="26" t="s">
        <v>112</v>
      </c>
      <c r="B224" s="38" t="s">
        <v>98</v>
      </c>
      <c r="C224" s="38" t="s">
        <v>168</v>
      </c>
      <c r="D224" s="38" t="s">
        <v>111</v>
      </c>
      <c r="E224" s="38" t="s">
        <v>6</v>
      </c>
      <c r="F224" s="20">
        <f t="shared" si="14"/>
        <v>364</v>
      </c>
      <c r="G224" s="37">
        <f t="shared" si="14"/>
        <v>0</v>
      </c>
      <c r="H224" s="36">
        <f t="shared" si="13"/>
        <v>0</v>
      </c>
    </row>
    <row r="225" spans="1:8" s="18" customFormat="1" ht="65.25" customHeight="1">
      <c r="A225" s="39" t="s">
        <v>169</v>
      </c>
      <c r="B225" s="38" t="s">
        <v>98</v>
      </c>
      <c r="C225" s="38" t="s">
        <v>168</v>
      </c>
      <c r="D225" s="38" t="s">
        <v>167</v>
      </c>
      <c r="E225" s="38" t="s">
        <v>6</v>
      </c>
      <c r="F225" s="20">
        <f t="shared" si="14"/>
        <v>364</v>
      </c>
      <c r="G225" s="37">
        <f t="shared" si="14"/>
        <v>0</v>
      </c>
      <c r="H225" s="36">
        <f t="shared" si="13"/>
        <v>0</v>
      </c>
    </row>
    <row r="226" spans="1:8" s="18" customFormat="1" ht="36.75" customHeight="1">
      <c r="A226" s="26" t="s">
        <v>84</v>
      </c>
      <c r="B226" s="38" t="s">
        <v>98</v>
      </c>
      <c r="C226" s="38" t="s">
        <v>168</v>
      </c>
      <c r="D226" s="38" t="s">
        <v>167</v>
      </c>
      <c r="E226" s="38" t="s">
        <v>80</v>
      </c>
      <c r="F226" s="20">
        <v>364</v>
      </c>
      <c r="G226" s="37">
        <v>0</v>
      </c>
      <c r="H226" s="36">
        <f t="shared" si="13"/>
        <v>0</v>
      </c>
    </row>
    <row r="227" spans="1:8" ht="15.75">
      <c r="A227" s="15" t="s">
        <v>166</v>
      </c>
      <c r="B227" s="14" t="s">
        <v>98</v>
      </c>
      <c r="C227" s="14" t="s">
        <v>165</v>
      </c>
      <c r="D227" s="14" t="s">
        <v>10</v>
      </c>
      <c r="E227" s="14" t="s">
        <v>6</v>
      </c>
      <c r="F227" s="11">
        <f>F228+F240+F259+F267</f>
        <v>197660.9</v>
      </c>
      <c r="G227" s="11">
        <f>G228+G240+G259+G267</f>
        <v>120742</v>
      </c>
      <c r="H227" s="10">
        <f t="shared" si="13"/>
        <v>61.08542458321297</v>
      </c>
    </row>
    <row r="228" spans="1:8" ht="26.25" customHeight="1">
      <c r="A228" s="15" t="s">
        <v>164</v>
      </c>
      <c r="B228" s="14" t="s">
        <v>98</v>
      </c>
      <c r="C228" s="14" t="s">
        <v>150</v>
      </c>
      <c r="D228" s="14" t="s">
        <v>10</v>
      </c>
      <c r="E228" s="14" t="s">
        <v>6</v>
      </c>
      <c r="F228" s="11">
        <f>F229</f>
        <v>38094</v>
      </c>
      <c r="G228" s="11">
        <f>G229</f>
        <v>21441.100000000002</v>
      </c>
      <c r="H228" s="10">
        <f t="shared" si="13"/>
        <v>56.28471675329448</v>
      </c>
    </row>
    <row r="229" spans="1:8" ht="39.75" customHeight="1">
      <c r="A229" s="15" t="s">
        <v>112</v>
      </c>
      <c r="B229" s="14" t="s">
        <v>98</v>
      </c>
      <c r="C229" s="14" t="s">
        <v>150</v>
      </c>
      <c r="D229" s="14" t="s">
        <v>111</v>
      </c>
      <c r="E229" s="14" t="s">
        <v>6</v>
      </c>
      <c r="F229" s="11">
        <f>F230+F232+F234+F236+F238</f>
        <v>38094</v>
      </c>
      <c r="G229" s="11">
        <f>G230+G232+G234+G236+G238</f>
        <v>21441.100000000002</v>
      </c>
      <c r="H229" s="10">
        <f t="shared" si="13"/>
        <v>56.28471675329448</v>
      </c>
    </row>
    <row r="230" spans="1:8" ht="39.75" customHeight="1">
      <c r="A230" s="15" t="s">
        <v>151</v>
      </c>
      <c r="B230" s="12" t="s">
        <v>98</v>
      </c>
      <c r="C230" s="12" t="s">
        <v>150</v>
      </c>
      <c r="D230" s="12" t="s">
        <v>163</v>
      </c>
      <c r="E230" s="12" t="s">
        <v>6</v>
      </c>
      <c r="F230" s="11">
        <f>F231</f>
        <v>36</v>
      </c>
      <c r="G230" s="11">
        <f>G231</f>
        <v>0</v>
      </c>
      <c r="H230" s="10">
        <f t="shared" si="13"/>
        <v>0</v>
      </c>
    </row>
    <row r="231" spans="1:8" ht="39.75" customHeight="1">
      <c r="A231" s="15" t="s">
        <v>129</v>
      </c>
      <c r="B231" s="12" t="s">
        <v>98</v>
      </c>
      <c r="C231" s="12" t="s">
        <v>150</v>
      </c>
      <c r="D231" s="12" t="s">
        <v>163</v>
      </c>
      <c r="E231" s="12" t="s">
        <v>127</v>
      </c>
      <c r="F231" s="11">
        <v>36</v>
      </c>
      <c r="G231" s="11">
        <v>0</v>
      </c>
      <c r="H231" s="10">
        <f t="shared" si="13"/>
        <v>0</v>
      </c>
    </row>
    <row r="232" spans="1:8" ht="39.75" customHeight="1">
      <c r="A232" s="15" t="s">
        <v>162</v>
      </c>
      <c r="B232" s="12" t="s">
        <v>98</v>
      </c>
      <c r="C232" s="12" t="s">
        <v>150</v>
      </c>
      <c r="D232" s="12" t="s">
        <v>161</v>
      </c>
      <c r="E232" s="12" t="s">
        <v>6</v>
      </c>
      <c r="F232" s="11">
        <f>F233</f>
        <v>1400</v>
      </c>
      <c r="G232" s="11">
        <f>G233</f>
        <v>0</v>
      </c>
      <c r="H232" s="10">
        <f t="shared" si="13"/>
        <v>0</v>
      </c>
    </row>
    <row r="233" spans="1:8" ht="24.75" customHeight="1">
      <c r="A233" s="15" t="s">
        <v>129</v>
      </c>
      <c r="B233" s="12" t="s">
        <v>98</v>
      </c>
      <c r="C233" s="12" t="s">
        <v>150</v>
      </c>
      <c r="D233" s="12" t="s">
        <v>161</v>
      </c>
      <c r="E233" s="12" t="s">
        <v>127</v>
      </c>
      <c r="F233" s="11">
        <v>1400</v>
      </c>
      <c r="G233" s="11">
        <v>0</v>
      </c>
      <c r="H233" s="10">
        <f t="shared" si="13"/>
        <v>0</v>
      </c>
    </row>
    <row r="234" spans="1:8" ht="129" customHeight="1">
      <c r="A234" s="28" t="s">
        <v>160</v>
      </c>
      <c r="B234" s="14" t="s">
        <v>98</v>
      </c>
      <c r="C234" s="14" t="s">
        <v>150</v>
      </c>
      <c r="D234" s="14" t="s">
        <v>159</v>
      </c>
      <c r="E234" s="14" t="s">
        <v>6</v>
      </c>
      <c r="F234" s="11">
        <f>F235</f>
        <v>29167</v>
      </c>
      <c r="G234" s="11">
        <f>G235</f>
        <v>16443.9</v>
      </c>
      <c r="H234" s="10">
        <f t="shared" si="13"/>
        <v>56.378441389241274</v>
      </c>
    </row>
    <row r="235" spans="1:8" ht="50.25" customHeight="1">
      <c r="A235" s="13" t="s">
        <v>137</v>
      </c>
      <c r="B235" s="14" t="s">
        <v>98</v>
      </c>
      <c r="C235" s="14" t="s">
        <v>150</v>
      </c>
      <c r="D235" s="14" t="s">
        <v>159</v>
      </c>
      <c r="E235" s="14" t="s">
        <v>134</v>
      </c>
      <c r="F235" s="11">
        <v>29167</v>
      </c>
      <c r="G235" s="11">
        <v>16443.9</v>
      </c>
      <c r="H235" s="10">
        <f t="shared" si="13"/>
        <v>56.378441389241274</v>
      </c>
    </row>
    <row r="236" spans="1:8" ht="33.75" customHeight="1">
      <c r="A236" s="15" t="s">
        <v>158</v>
      </c>
      <c r="B236" s="14" t="s">
        <v>98</v>
      </c>
      <c r="C236" s="14" t="s">
        <v>150</v>
      </c>
      <c r="D236" s="14" t="s">
        <v>157</v>
      </c>
      <c r="E236" s="14" t="s">
        <v>6</v>
      </c>
      <c r="F236" s="11">
        <f>F237</f>
        <v>4272.6</v>
      </c>
      <c r="G236" s="11">
        <f>G237</f>
        <v>2928</v>
      </c>
      <c r="H236" s="10">
        <f t="shared" si="13"/>
        <v>68.5297008847072</v>
      </c>
    </row>
    <row r="237" spans="1:8" ht="47.25">
      <c r="A237" s="13" t="s">
        <v>137</v>
      </c>
      <c r="B237" s="14" t="s">
        <v>98</v>
      </c>
      <c r="C237" s="14" t="s">
        <v>150</v>
      </c>
      <c r="D237" s="14" t="s">
        <v>157</v>
      </c>
      <c r="E237" s="14" t="s">
        <v>134</v>
      </c>
      <c r="F237" s="11">
        <v>4272.6</v>
      </c>
      <c r="G237" s="11">
        <v>2928</v>
      </c>
      <c r="H237" s="10">
        <f t="shared" si="13"/>
        <v>68.5297008847072</v>
      </c>
    </row>
    <row r="238" spans="1:8" ht="63">
      <c r="A238" s="15" t="s">
        <v>144</v>
      </c>
      <c r="B238" s="14" t="s">
        <v>98</v>
      </c>
      <c r="C238" s="14" t="s">
        <v>150</v>
      </c>
      <c r="D238" s="14" t="s">
        <v>142</v>
      </c>
      <c r="E238" s="14" t="s">
        <v>6</v>
      </c>
      <c r="F238" s="11">
        <f>F239</f>
        <v>3218.4</v>
      </c>
      <c r="G238" s="11">
        <f>G239</f>
        <v>2069.2</v>
      </c>
      <c r="H238" s="10">
        <f t="shared" si="13"/>
        <v>64.29281630623912</v>
      </c>
    </row>
    <row r="239" spans="1:8" ht="47.25" customHeight="1">
      <c r="A239" s="23" t="s">
        <v>143</v>
      </c>
      <c r="B239" s="14" t="s">
        <v>98</v>
      </c>
      <c r="C239" s="14" t="s">
        <v>150</v>
      </c>
      <c r="D239" s="14" t="s">
        <v>142</v>
      </c>
      <c r="E239" s="14" t="s">
        <v>141</v>
      </c>
      <c r="F239" s="11">
        <v>3218.4</v>
      </c>
      <c r="G239" s="11">
        <v>2069.2</v>
      </c>
      <c r="H239" s="10">
        <f t="shared" si="13"/>
        <v>64.29281630623912</v>
      </c>
    </row>
    <row r="240" spans="1:8" ht="33" customHeight="1">
      <c r="A240" s="15" t="s">
        <v>156</v>
      </c>
      <c r="B240" s="14" t="s">
        <v>98</v>
      </c>
      <c r="C240" s="14" t="s">
        <v>136</v>
      </c>
      <c r="D240" s="14" t="s">
        <v>10</v>
      </c>
      <c r="E240" s="14" t="s">
        <v>6</v>
      </c>
      <c r="F240" s="11">
        <f>F241+F256</f>
        <v>147347.30000000002</v>
      </c>
      <c r="G240" s="11">
        <f>G241+G256</f>
        <v>91823.59999999999</v>
      </c>
      <c r="H240" s="10">
        <f t="shared" si="13"/>
        <v>62.31780290510921</v>
      </c>
    </row>
    <row r="241" spans="1:8" ht="39" customHeight="1">
      <c r="A241" s="15" t="s">
        <v>112</v>
      </c>
      <c r="B241" s="14" t="s">
        <v>98</v>
      </c>
      <c r="C241" s="14" t="s">
        <v>136</v>
      </c>
      <c r="D241" s="14" t="s">
        <v>111</v>
      </c>
      <c r="E241" s="14" t="s">
        <v>6</v>
      </c>
      <c r="F241" s="11">
        <f>F242+F244+F246+F248+F250+F252+F254</f>
        <v>139954.1</v>
      </c>
      <c r="G241" s="11">
        <f>G242+G244+G246+G248+G250+G252+G254</f>
        <v>87988.7</v>
      </c>
      <c r="H241" s="10">
        <f t="shared" si="13"/>
        <v>62.86968370344277</v>
      </c>
    </row>
    <row r="242" spans="1:8" s="18" customFormat="1" ht="39.75" customHeight="1">
      <c r="A242" s="35" t="s">
        <v>155</v>
      </c>
      <c r="B242" s="24" t="s">
        <v>98</v>
      </c>
      <c r="C242" s="24" t="s">
        <v>136</v>
      </c>
      <c r="D242" s="24" t="s">
        <v>154</v>
      </c>
      <c r="E242" s="24" t="s">
        <v>6</v>
      </c>
      <c r="F242" s="20">
        <f>F243</f>
        <v>10</v>
      </c>
      <c r="G242" s="19">
        <f>G243</f>
        <v>0</v>
      </c>
      <c r="H242" s="10">
        <f t="shared" si="13"/>
        <v>0</v>
      </c>
    </row>
    <row r="243" spans="1:8" s="18" customFormat="1" ht="39.75" customHeight="1">
      <c r="A243" s="35" t="s">
        <v>44</v>
      </c>
      <c r="B243" s="24" t="s">
        <v>98</v>
      </c>
      <c r="C243" s="24" t="s">
        <v>136</v>
      </c>
      <c r="D243" s="24" t="s">
        <v>154</v>
      </c>
      <c r="E243" s="24" t="s">
        <v>42</v>
      </c>
      <c r="F243" s="20">
        <v>10</v>
      </c>
      <c r="G243" s="19">
        <v>0</v>
      </c>
      <c r="H243" s="10">
        <f t="shared" si="13"/>
        <v>0</v>
      </c>
    </row>
    <row r="244" spans="1:8" s="18" customFormat="1" ht="39.75" customHeight="1">
      <c r="A244" s="35" t="s">
        <v>153</v>
      </c>
      <c r="B244" s="24" t="s">
        <v>98</v>
      </c>
      <c r="C244" s="24" t="s">
        <v>136</v>
      </c>
      <c r="D244" s="24" t="s">
        <v>152</v>
      </c>
      <c r="E244" s="24" t="s">
        <v>6</v>
      </c>
      <c r="F244" s="20">
        <f>F245</f>
        <v>10</v>
      </c>
      <c r="G244" s="19">
        <f>G245</f>
        <v>0</v>
      </c>
      <c r="H244" s="10">
        <f t="shared" si="13"/>
        <v>0</v>
      </c>
    </row>
    <row r="245" spans="1:8" s="18" customFormat="1" ht="39.75" customHeight="1">
      <c r="A245" s="35" t="s">
        <v>44</v>
      </c>
      <c r="B245" s="24" t="s">
        <v>98</v>
      </c>
      <c r="C245" s="24" t="s">
        <v>136</v>
      </c>
      <c r="D245" s="24" t="s">
        <v>152</v>
      </c>
      <c r="E245" s="24" t="s">
        <v>42</v>
      </c>
      <c r="F245" s="20">
        <v>10</v>
      </c>
      <c r="G245" s="19">
        <v>0</v>
      </c>
      <c r="H245" s="10">
        <f t="shared" si="13"/>
        <v>0</v>
      </c>
    </row>
    <row r="246" spans="1:8" s="18" customFormat="1" ht="44.25" customHeight="1">
      <c r="A246" s="35" t="s">
        <v>151</v>
      </c>
      <c r="B246" s="24" t="s">
        <v>98</v>
      </c>
      <c r="C246" s="24" t="s">
        <v>150</v>
      </c>
      <c r="D246" s="24" t="s">
        <v>149</v>
      </c>
      <c r="E246" s="24" t="s">
        <v>6</v>
      </c>
      <c r="F246" s="20">
        <f>F247</f>
        <v>3238</v>
      </c>
      <c r="G246" s="34">
        <f>G247</f>
        <v>0</v>
      </c>
      <c r="H246" s="10">
        <f t="shared" si="13"/>
        <v>0</v>
      </c>
    </row>
    <row r="247" spans="1:8" s="18" customFormat="1" ht="44.25" customHeight="1">
      <c r="A247" s="35" t="s">
        <v>129</v>
      </c>
      <c r="B247" s="24" t="s">
        <v>98</v>
      </c>
      <c r="C247" s="24" t="s">
        <v>150</v>
      </c>
      <c r="D247" s="24" t="s">
        <v>149</v>
      </c>
      <c r="E247" s="24" t="s">
        <v>127</v>
      </c>
      <c r="F247" s="20">
        <v>3238</v>
      </c>
      <c r="G247" s="34">
        <v>0</v>
      </c>
      <c r="H247" s="10">
        <f t="shared" si="13"/>
        <v>0</v>
      </c>
    </row>
    <row r="248" spans="1:8" ht="90.75" customHeight="1">
      <c r="A248" s="15" t="s">
        <v>148</v>
      </c>
      <c r="B248" s="14" t="s">
        <v>98</v>
      </c>
      <c r="C248" s="14" t="s">
        <v>136</v>
      </c>
      <c r="D248" s="14" t="s">
        <v>147</v>
      </c>
      <c r="E248" s="14" t="s">
        <v>6</v>
      </c>
      <c r="F248" s="33">
        <f>F249</f>
        <v>19872.5</v>
      </c>
      <c r="G248" s="33">
        <f>G249</f>
        <v>16047.5</v>
      </c>
      <c r="H248" s="10">
        <f t="shared" si="13"/>
        <v>80.75229588627501</v>
      </c>
    </row>
    <row r="249" spans="1:8" ht="52.5" customHeight="1">
      <c r="A249" s="13" t="s">
        <v>137</v>
      </c>
      <c r="B249" s="14" t="s">
        <v>98</v>
      </c>
      <c r="C249" s="14" t="s">
        <v>136</v>
      </c>
      <c r="D249" s="14" t="s">
        <v>147</v>
      </c>
      <c r="E249" s="14" t="s">
        <v>134</v>
      </c>
      <c r="F249" s="33">
        <v>19872.5</v>
      </c>
      <c r="G249" s="11">
        <v>16047.5</v>
      </c>
      <c r="H249" s="10">
        <f t="shared" si="13"/>
        <v>80.75229588627501</v>
      </c>
    </row>
    <row r="250" spans="1:8" ht="36" customHeight="1">
      <c r="A250" s="32" t="s">
        <v>146</v>
      </c>
      <c r="B250" s="14" t="s">
        <v>98</v>
      </c>
      <c r="C250" s="14" t="s">
        <v>136</v>
      </c>
      <c r="D250" s="14" t="s">
        <v>145</v>
      </c>
      <c r="E250" s="14" t="s">
        <v>6</v>
      </c>
      <c r="F250" s="11">
        <f>F251</f>
        <v>105849</v>
      </c>
      <c r="G250" s="11">
        <f>G251</f>
        <v>64827.1</v>
      </c>
      <c r="H250" s="10">
        <f t="shared" si="13"/>
        <v>61.24488658371832</v>
      </c>
    </row>
    <row r="251" spans="1:8" ht="64.5" customHeight="1">
      <c r="A251" s="13" t="s">
        <v>137</v>
      </c>
      <c r="B251" s="14" t="s">
        <v>98</v>
      </c>
      <c r="C251" s="14" t="s">
        <v>136</v>
      </c>
      <c r="D251" s="14" t="s">
        <v>145</v>
      </c>
      <c r="E251" s="14" t="s">
        <v>134</v>
      </c>
      <c r="F251" s="11">
        <v>105849</v>
      </c>
      <c r="G251" s="11">
        <v>64827.1</v>
      </c>
      <c r="H251" s="10">
        <f t="shared" si="13"/>
        <v>61.24488658371832</v>
      </c>
    </row>
    <row r="252" spans="1:8" ht="54" customHeight="1">
      <c r="A252" s="15" t="s">
        <v>144</v>
      </c>
      <c r="B252" s="14" t="s">
        <v>98</v>
      </c>
      <c r="C252" s="14" t="s">
        <v>136</v>
      </c>
      <c r="D252" s="14" t="s">
        <v>142</v>
      </c>
      <c r="E252" s="14" t="s">
        <v>6</v>
      </c>
      <c r="F252" s="11">
        <f>F253</f>
        <v>9567.6</v>
      </c>
      <c r="G252" s="11">
        <f>G253</f>
        <v>6186.2</v>
      </c>
      <c r="H252" s="10">
        <f t="shared" si="13"/>
        <v>64.6578034198754</v>
      </c>
    </row>
    <row r="253" spans="1:8" ht="50.25" customHeight="1">
      <c r="A253" s="23" t="s">
        <v>143</v>
      </c>
      <c r="B253" s="14" t="s">
        <v>98</v>
      </c>
      <c r="C253" s="14" t="s">
        <v>136</v>
      </c>
      <c r="D253" s="14" t="s">
        <v>142</v>
      </c>
      <c r="E253" s="14" t="s">
        <v>141</v>
      </c>
      <c r="F253" s="11">
        <v>9567.6</v>
      </c>
      <c r="G253" s="11">
        <v>6186.2</v>
      </c>
      <c r="H253" s="10">
        <f t="shared" si="13"/>
        <v>64.6578034198754</v>
      </c>
    </row>
    <row r="254" spans="1:8" ht="63.75" customHeight="1">
      <c r="A254" s="31" t="s">
        <v>140</v>
      </c>
      <c r="B254" s="14" t="s">
        <v>98</v>
      </c>
      <c r="C254" s="14" t="s">
        <v>136</v>
      </c>
      <c r="D254" s="14" t="s">
        <v>139</v>
      </c>
      <c r="E254" s="14" t="s">
        <v>6</v>
      </c>
      <c r="F254" s="11">
        <f>F255</f>
        <v>1407</v>
      </c>
      <c r="G254" s="11">
        <f>G255</f>
        <v>927.9</v>
      </c>
      <c r="H254" s="10">
        <f aca="true" t="shared" si="15" ref="H254:H285">G254/F254*100</f>
        <v>65.94882729211086</v>
      </c>
    </row>
    <row r="255" spans="1:8" ht="56.25" customHeight="1">
      <c r="A255" s="13" t="s">
        <v>137</v>
      </c>
      <c r="B255" s="14" t="s">
        <v>98</v>
      </c>
      <c r="C255" s="14" t="s">
        <v>136</v>
      </c>
      <c r="D255" s="14" t="s">
        <v>139</v>
      </c>
      <c r="E255" s="14" t="s">
        <v>134</v>
      </c>
      <c r="F255" s="11">
        <v>1407</v>
      </c>
      <c r="G255" s="11">
        <v>927.9</v>
      </c>
      <c r="H255" s="10">
        <f t="shared" si="15"/>
        <v>65.94882729211086</v>
      </c>
    </row>
    <row r="256" spans="1:8" ht="26.25" customHeight="1">
      <c r="A256" s="15" t="s">
        <v>132</v>
      </c>
      <c r="B256" s="14" t="s">
        <v>98</v>
      </c>
      <c r="C256" s="14" t="s">
        <v>136</v>
      </c>
      <c r="D256" s="14" t="s">
        <v>131</v>
      </c>
      <c r="E256" s="14" t="s">
        <v>6</v>
      </c>
      <c r="F256" s="11">
        <f>F257</f>
        <v>7393.2</v>
      </c>
      <c r="G256" s="11">
        <f>G257</f>
        <v>3834.9</v>
      </c>
      <c r="H256" s="10">
        <f t="shared" si="15"/>
        <v>51.87063788346048</v>
      </c>
    </row>
    <row r="257" spans="1:8" ht="39" customHeight="1">
      <c r="A257" s="15" t="s">
        <v>138</v>
      </c>
      <c r="B257" s="14" t="s">
        <v>98</v>
      </c>
      <c r="C257" s="14" t="s">
        <v>136</v>
      </c>
      <c r="D257" s="14" t="s">
        <v>135</v>
      </c>
      <c r="E257" s="14" t="s">
        <v>6</v>
      </c>
      <c r="F257" s="11">
        <f>F258</f>
        <v>7393.2</v>
      </c>
      <c r="G257" s="11">
        <f>G258</f>
        <v>3834.9</v>
      </c>
      <c r="H257" s="10">
        <f t="shared" si="15"/>
        <v>51.87063788346048</v>
      </c>
    </row>
    <row r="258" spans="1:8" ht="57" customHeight="1">
      <c r="A258" s="13" t="s">
        <v>137</v>
      </c>
      <c r="B258" s="14" t="s">
        <v>98</v>
      </c>
      <c r="C258" s="14" t="s">
        <v>136</v>
      </c>
      <c r="D258" s="14" t="s">
        <v>135</v>
      </c>
      <c r="E258" s="14" t="s">
        <v>134</v>
      </c>
      <c r="F258" s="11">
        <v>7393.2</v>
      </c>
      <c r="G258" s="11">
        <v>3834.9</v>
      </c>
      <c r="H258" s="10">
        <f t="shared" si="15"/>
        <v>51.87063788346048</v>
      </c>
    </row>
    <row r="259" spans="1:8" ht="27.75" customHeight="1">
      <c r="A259" s="15" t="s">
        <v>133</v>
      </c>
      <c r="B259" s="14" t="s">
        <v>98</v>
      </c>
      <c r="C259" s="14" t="s">
        <v>123</v>
      </c>
      <c r="D259" s="14" t="s">
        <v>10</v>
      </c>
      <c r="E259" s="14" t="s">
        <v>6</v>
      </c>
      <c r="F259" s="11">
        <f>F260</f>
        <v>1184.8</v>
      </c>
      <c r="G259" s="11">
        <f>G260</f>
        <v>1035.5</v>
      </c>
      <c r="H259" s="10">
        <f t="shared" si="15"/>
        <v>87.39871708305199</v>
      </c>
    </row>
    <row r="260" spans="1:8" ht="36" customHeight="1">
      <c r="A260" s="31" t="s">
        <v>132</v>
      </c>
      <c r="B260" s="14" t="s">
        <v>98</v>
      </c>
      <c r="C260" s="14" t="s">
        <v>123</v>
      </c>
      <c r="D260" s="14" t="s">
        <v>131</v>
      </c>
      <c r="E260" s="14" t="s">
        <v>6</v>
      </c>
      <c r="F260" s="11">
        <f>F261+F263+F265</f>
        <v>1184.8</v>
      </c>
      <c r="G260" s="11">
        <f>G261+G263+G265</f>
        <v>1035.5</v>
      </c>
      <c r="H260" s="10">
        <f t="shared" si="15"/>
        <v>87.39871708305199</v>
      </c>
    </row>
    <row r="261" spans="1:8" s="18" customFormat="1" ht="36" customHeight="1">
      <c r="A261" s="30" t="s">
        <v>130</v>
      </c>
      <c r="B261" s="24" t="s">
        <v>98</v>
      </c>
      <c r="C261" s="24" t="s">
        <v>123</v>
      </c>
      <c r="D261" s="24" t="s">
        <v>128</v>
      </c>
      <c r="E261" s="24" t="s">
        <v>6</v>
      </c>
      <c r="F261" s="20">
        <f>F262</f>
        <v>945</v>
      </c>
      <c r="G261" s="19">
        <f>G262</f>
        <v>945</v>
      </c>
      <c r="H261" s="10">
        <f t="shared" si="15"/>
        <v>100</v>
      </c>
    </row>
    <row r="262" spans="1:8" s="18" customFormat="1" ht="27.75" customHeight="1">
      <c r="A262" s="29" t="s">
        <v>129</v>
      </c>
      <c r="B262" s="24" t="s">
        <v>98</v>
      </c>
      <c r="C262" s="24" t="s">
        <v>123</v>
      </c>
      <c r="D262" s="24" t="s">
        <v>128</v>
      </c>
      <c r="E262" s="24" t="s">
        <v>127</v>
      </c>
      <c r="F262" s="20">
        <v>945</v>
      </c>
      <c r="G262" s="19">
        <v>945</v>
      </c>
      <c r="H262" s="10">
        <f t="shared" si="15"/>
        <v>100</v>
      </c>
    </row>
    <row r="263" spans="1:8" ht="116.25" customHeight="1">
      <c r="A263" s="13" t="s">
        <v>126</v>
      </c>
      <c r="B263" s="14" t="s">
        <v>98</v>
      </c>
      <c r="C263" s="14" t="s">
        <v>123</v>
      </c>
      <c r="D263" s="14" t="s">
        <v>125</v>
      </c>
      <c r="E263" s="14" t="s">
        <v>6</v>
      </c>
      <c r="F263" s="11">
        <f>F264</f>
        <v>49.5</v>
      </c>
      <c r="G263" s="11">
        <f>G264</f>
        <v>0</v>
      </c>
      <c r="H263" s="10">
        <f t="shared" si="15"/>
        <v>0</v>
      </c>
    </row>
    <row r="264" spans="1:8" ht="43.5" customHeight="1">
      <c r="A264" s="23" t="s">
        <v>84</v>
      </c>
      <c r="B264" s="14" t="s">
        <v>98</v>
      </c>
      <c r="C264" s="14" t="s">
        <v>123</v>
      </c>
      <c r="D264" s="14" t="s">
        <v>125</v>
      </c>
      <c r="E264" s="14" t="s">
        <v>80</v>
      </c>
      <c r="F264" s="11">
        <v>49.5</v>
      </c>
      <c r="G264" s="11">
        <v>0</v>
      </c>
      <c r="H264" s="10">
        <f t="shared" si="15"/>
        <v>0</v>
      </c>
    </row>
    <row r="265" spans="1:8" ht="114.75" customHeight="1">
      <c r="A265" s="28" t="s">
        <v>124</v>
      </c>
      <c r="B265" s="14" t="s">
        <v>98</v>
      </c>
      <c r="C265" s="14" t="s">
        <v>123</v>
      </c>
      <c r="D265" s="14" t="s">
        <v>122</v>
      </c>
      <c r="E265" s="14" t="s">
        <v>6</v>
      </c>
      <c r="F265" s="11">
        <f>F266</f>
        <v>190.3</v>
      </c>
      <c r="G265" s="11">
        <f>G266</f>
        <v>90.5</v>
      </c>
      <c r="H265" s="10">
        <f t="shared" si="15"/>
        <v>47.556489753021545</v>
      </c>
    </row>
    <row r="266" spans="1:8" ht="51" customHeight="1">
      <c r="A266" s="23" t="s">
        <v>73</v>
      </c>
      <c r="B266" s="14" t="s">
        <v>98</v>
      </c>
      <c r="C266" s="14" t="s">
        <v>123</v>
      </c>
      <c r="D266" s="14" t="s">
        <v>122</v>
      </c>
      <c r="E266" s="14" t="s">
        <v>72</v>
      </c>
      <c r="F266" s="11">
        <v>190.3</v>
      </c>
      <c r="G266" s="11">
        <v>90.5</v>
      </c>
      <c r="H266" s="10">
        <f t="shared" si="15"/>
        <v>47.556489753021545</v>
      </c>
    </row>
    <row r="267" spans="1:8" ht="33.75" customHeight="1">
      <c r="A267" s="15" t="s">
        <v>121</v>
      </c>
      <c r="B267" s="14" t="s">
        <v>98</v>
      </c>
      <c r="C267" s="14" t="s">
        <v>117</v>
      </c>
      <c r="D267" s="14" t="s">
        <v>10</v>
      </c>
      <c r="E267" s="14" t="s">
        <v>6</v>
      </c>
      <c r="F267" s="11">
        <f>F268</f>
        <v>11034.800000000001</v>
      </c>
      <c r="G267" s="11">
        <f>G268</f>
        <v>6441.8</v>
      </c>
      <c r="H267" s="10">
        <f t="shared" si="15"/>
        <v>58.37713415739297</v>
      </c>
    </row>
    <row r="268" spans="1:8" ht="72" customHeight="1">
      <c r="A268" s="15" t="s">
        <v>120</v>
      </c>
      <c r="B268" s="14" t="s">
        <v>98</v>
      </c>
      <c r="C268" s="14" t="s">
        <v>117</v>
      </c>
      <c r="D268" s="14" t="s">
        <v>119</v>
      </c>
      <c r="E268" s="14" t="s">
        <v>6</v>
      </c>
      <c r="F268" s="11">
        <f>F269</f>
        <v>11034.800000000001</v>
      </c>
      <c r="G268" s="11">
        <f>G269</f>
        <v>6441.8</v>
      </c>
      <c r="H268" s="10">
        <f t="shared" si="15"/>
        <v>58.37713415739297</v>
      </c>
    </row>
    <row r="269" spans="1:8" ht="56.25" customHeight="1">
      <c r="A269" s="15" t="s">
        <v>118</v>
      </c>
      <c r="B269" s="14" t="s">
        <v>98</v>
      </c>
      <c r="C269" s="14" t="s">
        <v>117</v>
      </c>
      <c r="D269" s="14" t="s">
        <v>116</v>
      </c>
      <c r="E269" s="14" t="s">
        <v>6</v>
      </c>
      <c r="F269" s="11">
        <f>F270+F271+F272+F273+F274+F275</f>
        <v>11034.800000000001</v>
      </c>
      <c r="G269" s="11">
        <f>G270+G271+G272+G273+G274+G275</f>
        <v>6441.8</v>
      </c>
      <c r="H269" s="10">
        <f t="shared" si="15"/>
        <v>58.37713415739297</v>
      </c>
    </row>
    <row r="270" spans="1:8" ht="40.5" customHeight="1">
      <c r="A270" s="23" t="s">
        <v>73</v>
      </c>
      <c r="B270" s="14" t="s">
        <v>98</v>
      </c>
      <c r="C270" s="14" t="s">
        <v>117</v>
      </c>
      <c r="D270" s="14" t="s">
        <v>116</v>
      </c>
      <c r="E270" s="14" t="s">
        <v>72</v>
      </c>
      <c r="F270" s="11">
        <v>10451.2</v>
      </c>
      <c r="G270" s="11">
        <v>5878.7</v>
      </c>
      <c r="H270" s="10">
        <f t="shared" si="15"/>
        <v>56.24904317207593</v>
      </c>
    </row>
    <row r="271" spans="1:8" ht="40.5" customHeight="1">
      <c r="A271" s="23" t="s">
        <v>71</v>
      </c>
      <c r="B271" s="12" t="s">
        <v>98</v>
      </c>
      <c r="C271" s="12" t="s">
        <v>117</v>
      </c>
      <c r="D271" s="12" t="s">
        <v>116</v>
      </c>
      <c r="E271" s="12" t="s">
        <v>70</v>
      </c>
      <c r="F271" s="11">
        <v>0</v>
      </c>
      <c r="G271" s="11">
        <v>0</v>
      </c>
      <c r="H271" s="10">
        <v>0</v>
      </c>
    </row>
    <row r="272" spans="1:8" ht="42" customHeight="1">
      <c r="A272" s="15" t="s">
        <v>93</v>
      </c>
      <c r="B272" s="14" t="s">
        <v>98</v>
      </c>
      <c r="C272" s="14" t="s">
        <v>117</v>
      </c>
      <c r="D272" s="14" t="s">
        <v>116</v>
      </c>
      <c r="E272" s="14" t="s">
        <v>68</v>
      </c>
      <c r="F272" s="11">
        <v>224.1</v>
      </c>
      <c r="G272" s="11">
        <v>216.1</v>
      </c>
      <c r="H272" s="10">
        <f>G272/F272*100</f>
        <v>96.4301651048639</v>
      </c>
    </row>
    <row r="273" spans="1:8" ht="31.5">
      <c r="A273" s="13" t="s">
        <v>44</v>
      </c>
      <c r="B273" s="14" t="s">
        <v>98</v>
      </c>
      <c r="C273" s="14" t="s">
        <v>117</v>
      </c>
      <c r="D273" s="14" t="s">
        <v>116</v>
      </c>
      <c r="E273" s="14" t="s">
        <v>42</v>
      </c>
      <c r="F273" s="11">
        <v>348.9</v>
      </c>
      <c r="G273" s="11">
        <v>336.4</v>
      </c>
      <c r="H273" s="10">
        <f>G273/F273*100</f>
        <v>96.41731155058756</v>
      </c>
    </row>
    <row r="274" spans="1:8" ht="28.5" customHeight="1">
      <c r="A274" s="15" t="s">
        <v>67</v>
      </c>
      <c r="B274" s="14" t="s">
        <v>98</v>
      </c>
      <c r="C274" s="14" t="s">
        <v>117</v>
      </c>
      <c r="D274" s="14" t="s">
        <v>116</v>
      </c>
      <c r="E274" s="14" t="s">
        <v>66</v>
      </c>
      <c r="F274" s="11">
        <v>10.6</v>
      </c>
      <c r="G274" s="11">
        <v>10.6</v>
      </c>
      <c r="H274" s="10">
        <v>0</v>
      </c>
    </row>
    <row r="275" spans="1:8" ht="23.25" customHeight="1">
      <c r="A275" s="15" t="s">
        <v>65</v>
      </c>
      <c r="B275" s="14" t="s">
        <v>98</v>
      </c>
      <c r="C275" s="14" t="s">
        <v>117</v>
      </c>
      <c r="D275" s="14" t="s">
        <v>116</v>
      </c>
      <c r="E275" s="14" t="s">
        <v>62</v>
      </c>
      <c r="F275" s="11">
        <v>0</v>
      </c>
      <c r="G275" s="11">
        <v>0</v>
      </c>
      <c r="H275" s="10">
        <v>0</v>
      </c>
    </row>
    <row r="276" spans="1:8" ht="31.5" customHeight="1">
      <c r="A276" s="15" t="s">
        <v>115</v>
      </c>
      <c r="B276" s="14" t="s">
        <v>98</v>
      </c>
      <c r="C276" s="14" t="s">
        <v>114</v>
      </c>
      <c r="D276" s="14" t="s">
        <v>10</v>
      </c>
      <c r="E276" s="14" t="s">
        <v>6</v>
      </c>
      <c r="F276" s="11">
        <f>F277</f>
        <v>10887</v>
      </c>
      <c r="G276" s="11">
        <f>G277</f>
        <v>5947.000000000001</v>
      </c>
      <c r="H276" s="10">
        <f aca="true" t="shared" si="16" ref="H276:H293">G276/F276*100</f>
        <v>54.62478184991275</v>
      </c>
    </row>
    <row r="277" spans="1:8" ht="32.25" customHeight="1">
      <c r="A277" s="13" t="s">
        <v>113</v>
      </c>
      <c r="B277" s="14" t="s">
        <v>98</v>
      </c>
      <c r="C277" s="14" t="s">
        <v>97</v>
      </c>
      <c r="D277" s="14" t="s">
        <v>10</v>
      </c>
      <c r="E277" s="14" t="s">
        <v>6</v>
      </c>
      <c r="F277" s="11">
        <f>F278</f>
        <v>10887</v>
      </c>
      <c r="G277" s="11">
        <f>G278</f>
        <v>5947.000000000001</v>
      </c>
      <c r="H277" s="10">
        <f t="shared" si="16"/>
        <v>54.62478184991275</v>
      </c>
    </row>
    <row r="278" spans="1:8" ht="35.25" customHeight="1">
      <c r="A278" s="13" t="s">
        <v>112</v>
      </c>
      <c r="B278" s="14" t="s">
        <v>98</v>
      </c>
      <c r="C278" s="14" t="s">
        <v>97</v>
      </c>
      <c r="D278" s="14" t="s">
        <v>111</v>
      </c>
      <c r="E278" s="14" t="s">
        <v>6</v>
      </c>
      <c r="F278" s="11">
        <f>F279+F281+F283+F286+F288</f>
        <v>10887</v>
      </c>
      <c r="G278" s="11">
        <f>G279+G281+G283+G286+G288</f>
        <v>5947.000000000001</v>
      </c>
      <c r="H278" s="10">
        <f t="shared" si="16"/>
        <v>54.62478184991275</v>
      </c>
    </row>
    <row r="279" spans="1:8" ht="42" customHeight="1">
      <c r="A279" s="13" t="s">
        <v>110</v>
      </c>
      <c r="B279" s="14" t="s">
        <v>98</v>
      </c>
      <c r="C279" s="14" t="s">
        <v>97</v>
      </c>
      <c r="D279" s="14" t="s">
        <v>109</v>
      </c>
      <c r="E279" s="14" t="s">
        <v>6</v>
      </c>
      <c r="F279" s="11">
        <f>F280</f>
        <v>232</v>
      </c>
      <c r="G279" s="11">
        <f>G280</f>
        <v>101.5</v>
      </c>
      <c r="H279" s="10">
        <f t="shared" si="16"/>
        <v>43.75</v>
      </c>
    </row>
    <row r="280" spans="1:8" ht="30.75" customHeight="1">
      <c r="A280" s="13" t="s">
        <v>99</v>
      </c>
      <c r="B280" s="14" t="s">
        <v>98</v>
      </c>
      <c r="C280" s="14" t="s">
        <v>97</v>
      </c>
      <c r="D280" s="14" t="s">
        <v>109</v>
      </c>
      <c r="E280" s="14" t="s">
        <v>95</v>
      </c>
      <c r="F280" s="11">
        <v>232</v>
      </c>
      <c r="G280" s="11">
        <v>101.5</v>
      </c>
      <c r="H280" s="10">
        <f t="shared" si="16"/>
        <v>43.75</v>
      </c>
    </row>
    <row r="281" spans="1:8" ht="87.75" customHeight="1">
      <c r="A281" s="13" t="s">
        <v>108</v>
      </c>
      <c r="B281" s="14" t="s">
        <v>98</v>
      </c>
      <c r="C281" s="14" t="s">
        <v>97</v>
      </c>
      <c r="D281" s="14" t="s">
        <v>107</v>
      </c>
      <c r="E281" s="14" t="s">
        <v>6</v>
      </c>
      <c r="F281" s="11">
        <v>99</v>
      </c>
      <c r="G281" s="11">
        <f>G282</f>
        <v>0</v>
      </c>
      <c r="H281" s="10">
        <f t="shared" si="16"/>
        <v>0</v>
      </c>
    </row>
    <row r="282" spans="1:8" ht="43.5" customHeight="1">
      <c r="A282" s="13" t="s">
        <v>99</v>
      </c>
      <c r="B282" s="14" t="s">
        <v>98</v>
      </c>
      <c r="C282" s="14" t="s">
        <v>97</v>
      </c>
      <c r="D282" s="14" t="s">
        <v>107</v>
      </c>
      <c r="E282" s="14" t="s">
        <v>95</v>
      </c>
      <c r="F282" s="11">
        <v>99</v>
      </c>
      <c r="G282" s="11">
        <v>0</v>
      </c>
      <c r="H282" s="10">
        <f t="shared" si="16"/>
        <v>0</v>
      </c>
    </row>
    <row r="283" spans="1:8" ht="214.5" customHeight="1">
      <c r="A283" s="13" t="s">
        <v>106</v>
      </c>
      <c r="B283" s="14" t="s">
        <v>98</v>
      </c>
      <c r="C283" s="14" t="s">
        <v>97</v>
      </c>
      <c r="D283" s="14" t="s">
        <v>104</v>
      </c>
      <c r="E283" s="14" t="s">
        <v>6</v>
      </c>
      <c r="F283" s="11">
        <f>F284+F285</f>
        <v>10342</v>
      </c>
      <c r="G283" s="11">
        <f>G284+G285</f>
        <v>5757.200000000001</v>
      </c>
      <c r="H283" s="10">
        <f t="shared" si="16"/>
        <v>55.6681492941404</v>
      </c>
    </row>
    <row r="284" spans="1:8" ht="31.5">
      <c r="A284" s="13" t="s">
        <v>99</v>
      </c>
      <c r="B284" s="14" t="s">
        <v>98</v>
      </c>
      <c r="C284" s="14" t="s">
        <v>97</v>
      </c>
      <c r="D284" s="14" t="s">
        <v>104</v>
      </c>
      <c r="E284" s="14" t="s">
        <v>95</v>
      </c>
      <c r="F284" s="11">
        <v>7366</v>
      </c>
      <c r="G284" s="11">
        <v>4256.1</v>
      </c>
      <c r="H284" s="10">
        <f t="shared" si="16"/>
        <v>57.78034211240837</v>
      </c>
    </row>
    <row r="285" spans="1:8" ht="29.25" customHeight="1">
      <c r="A285" s="23" t="s">
        <v>105</v>
      </c>
      <c r="B285" s="14" t="s">
        <v>98</v>
      </c>
      <c r="C285" s="14" t="s">
        <v>97</v>
      </c>
      <c r="D285" s="14" t="s">
        <v>104</v>
      </c>
      <c r="E285" s="14" t="s">
        <v>103</v>
      </c>
      <c r="F285" s="11">
        <v>2976</v>
      </c>
      <c r="G285" s="11">
        <v>1501.1</v>
      </c>
      <c r="H285" s="10">
        <f t="shared" si="16"/>
        <v>50.44018817204301</v>
      </c>
    </row>
    <row r="286" spans="1:8" ht="109.5" customHeight="1">
      <c r="A286" s="28" t="s">
        <v>102</v>
      </c>
      <c r="B286" s="14" t="s">
        <v>98</v>
      </c>
      <c r="C286" s="14" t="s">
        <v>97</v>
      </c>
      <c r="D286" s="14" t="s">
        <v>101</v>
      </c>
      <c r="E286" s="14" t="s">
        <v>6</v>
      </c>
      <c r="F286" s="11">
        <f>F287</f>
        <v>204</v>
      </c>
      <c r="G286" s="11">
        <f>G287</f>
        <v>88.3</v>
      </c>
      <c r="H286" s="10">
        <f t="shared" si="16"/>
        <v>43.28431372549019</v>
      </c>
    </row>
    <row r="287" spans="1:8" ht="45" customHeight="1">
      <c r="A287" s="13" t="s">
        <v>99</v>
      </c>
      <c r="B287" s="14" t="s">
        <v>98</v>
      </c>
      <c r="C287" s="14" t="s">
        <v>97</v>
      </c>
      <c r="D287" s="14" t="s">
        <v>101</v>
      </c>
      <c r="E287" s="14" t="s">
        <v>95</v>
      </c>
      <c r="F287" s="11">
        <v>204</v>
      </c>
      <c r="G287" s="11">
        <v>88.3</v>
      </c>
      <c r="H287" s="10">
        <f t="shared" si="16"/>
        <v>43.28431372549019</v>
      </c>
    </row>
    <row r="288" spans="1:8" ht="169.5" customHeight="1">
      <c r="A288" s="13" t="s">
        <v>100</v>
      </c>
      <c r="B288" s="14" t="s">
        <v>98</v>
      </c>
      <c r="C288" s="14" t="s">
        <v>97</v>
      </c>
      <c r="D288" s="14" t="s">
        <v>96</v>
      </c>
      <c r="E288" s="14" t="s">
        <v>6</v>
      </c>
      <c r="F288" s="11">
        <v>10</v>
      </c>
      <c r="G288" s="11">
        <f>G289</f>
        <v>0</v>
      </c>
      <c r="H288" s="10">
        <f t="shared" si="16"/>
        <v>0</v>
      </c>
    </row>
    <row r="289" spans="1:8" ht="34.5" customHeight="1">
      <c r="A289" s="13" t="s">
        <v>99</v>
      </c>
      <c r="B289" s="14" t="s">
        <v>98</v>
      </c>
      <c r="C289" s="14" t="s">
        <v>97</v>
      </c>
      <c r="D289" s="14" t="s">
        <v>96</v>
      </c>
      <c r="E289" s="14" t="s">
        <v>95</v>
      </c>
      <c r="F289" s="11">
        <v>10</v>
      </c>
      <c r="G289" s="11">
        <v>0</v>
      </c>
      <c r="H289" s="10">
        <f t="shared" si="16"/>
        <v>0</v>
      </c>
    </row>
    <row r="290" spans="1:8" ht="48.75" customHeight="1">
      <c r="A290" s="9" t="s">
        <v>94</v>
      </c>
      <c r="B290" s="22" t="s">
        <v>83</v>
      </c>
      <c r="C290" s="22" t="s">
        <v>78</v>
      </c>
      <c r="D290" s="22" t="s">
        <v>10</v>
      </c>
      <c r="E290" s="22" t="s">
        <v>6</v>
      </c>
      <c r="F290" s="7">
        <f>F291+F299</f>
        <v>3146</v>
      </c>
      <c r="G290" s="7">
        <f>G291+G299</f>
        <v>1332.3999999999999</v>
      </c>
      <c r="H290" s="10">
        <f t="shared" si="16"/>
        <v>42.352193261284164</v>
      </c>
    </row>
    <row r="291" spans="1:8" ht="65.25" customHeight="1">
      <c r="A291" s="15" t="s">
        <v>89</v>
      </c>
      <c r="B291" s="14" t="s">
        <v>83</v>
      </c>
      <c r="C291" s="14" t="s">
        <v>92</v>
      </c>
      <c r="D291" s="14" t="s">
        <v>88</v>
      </c>
      <c r="E291" s="14" t="s">
        <v>6</v>
      </c>
      <c r="F291" s="11">
        <f>F292</f>
        <v>3010</v>
      </c>
      <c r="G291" s="11">
        <f>G292</f>
        <v>1269.8999999999999</v>
      </c>
      <c r="H291" s="10">
        <f t="shared" si="16"/>
        <v>42.18936877076411</v>
      </c>
    </row>
    <row r="292" spans="1:8" ht="31.5" customHeight="1">
      <c r="A292" s="15" t="s">
        <v>74</v>
      </c>
      <c r="B292" s="16" t="s">
        <v>83</v>
      </c>
      <c r="C292" s="16" t="s">
        <v>92</v>
      </c>
      <c r="D292" s="16" t="s">
        <v>91</v>
      </c>
      <c r="E292" s="16" t="s">
        <v>6</v>
      </c>
      <c r="F292" s="11">
        <f>F293+F294+F296+F297+F298+F295</f>
        <v>3010</v>
      </c>
      <c r="G292" s="11">
        <f>G293+G294+G296+G297+G298+G295</f>
        <v>1269.8999999999999</v>
      </c>
      <c r="H292" s="10">
        <f t="shared" si="16"/>
        <v>42.18936877076411</v>
      </c>
    </row>
    <row r="293" spans="1:8" ht="34.5" customHeight="1">
      <c r="A293" s="23" t="s">
        <v>73</v>
      </c>
      <c r="B293" s="16" t="s">
        <v>83</v>
      </c>
      <c r="C293" s="16" t="s">
        <v>92</v>
      </c>
      <c r="D293" s="16" t="s">
        <v>91</v>
      </c>
      <c r="E293" s="16" t="s">
        <v>72</v>
      </c>
      <c r="F293" s="11">
        <v>2787</v>
      </c>
      <c r="G293" s="11">
        <v>1167.4</v>
      </c>
      <c r="H293" s="10">
        <f t="shared" si="16"/>
        <v>41.88733405095085</v>
      </c>
    </row>
    <row r="294" spans="1:8" ht="38.25" customHeight="1">
      <c r="A294" s="13" t="s">
        <v>71</v>
      </c>
      <c r="B294" s="16" t="s">
        <v>83</v>
      </c>
      <c r="C294" s="16" t="s">
        <v>92</v>
      </c>
      <c r="D294" s="16" t="s">
        <v>91</v>
      </c>
      <c r="E294" s="16" t="s">
        <v>70</v>
      </c>
      <c r="F294" s="27">
        <v>0.6</v>
      </c>
      <c r="G294" s="11">
        <v>0.6</v>
      </c>
      <c r="H294" s="10">
        <v>0</v>
      </c>
    </row>
    <row r="295" spans="1:8" ht="32.25" customHeight="1">
      <c r="A295" s="15" t="s">
        <v>93</v>
      </c>
      <c r="B295" s="16" t="s">
        <v>83</v>
      </c>
      <c r="C295" s="16" t="s">
        <v>92</v>
      </c>
      <c r="D295" s="16" t="s">
        <v>91</v>
      </c>
      <c r="E295" s="16" t="s">
        <v>68</v>
      </c>
      <c r="F295" s="27">
        <v>72.1</v>
      </c>
      <c r="G295" s="11">
        <v>44.1</v>
      </c>
      <c r="H295" s="10">
        <f aca="true" t="shared" si="17" ref="H295:H313">G295/F295*100</f>
        <v>61.16504854368932</v>
      </c>
    </row>
    <row r="296" spans="1:8" ht="36" customHeight="1">
      <c r="A296" s="13" t="s">
        <v>44</v>
      </c>
      <c r="B296" s="16" t="s">
        <v>83</v>
      </c>
      <c r="C296" s="16" t="s">
        <v>92</v>
      </c>
      <c r="D296" s="16" t="s">
        <v>91</v>
      </c>
      <c r="E296" s="16" t="s">
        <v>42</v>
      </c>
      <c r="F296" s="27">
        <v>141.3</v>
      </c>
      <c r="G296" s="11">
        <v>55.2</v>
      </c>
      <c r="H296" s="10">
        <f t="shared" si="17"/>
        <v>39.06581740976645</v>
      </c>
    </row>
    <row r="297" spans="1:8" ht="18" customHeight="1">
      <c r="A297" s="15" t="s">
        <v>67</v>
      </c>
      <c r="B297" s="16" t="s">
        <v>83</v>
      </c>
      <c r="C297" s="16" t="s">
        <v>92</v>
      </c>
      <c r="D297" s="16" t="s">
        <v>91</v>
      </c>
      <c r="E297" s="16" t="s">
        <v>66</v>
      </c>
      <c r="F297" s="27">
        <v>2</v>
      </c>
      <c r="G297" s="11">
        <v>0.1</v>
      </c>
      <c r="H297" s="10">
        <f t="shared" si="17"/>
        <v>5</v>
      </c>
    </row>
    <row r="298" spans="1:8" ht="34.5" customHeight="1">
      <c r="A298" s="15" t="s">
        <v>65</v>
      </c>
      <c r="B298" s="16" t="s">
        <v>83</v>
      </c>
      <c r="C298" s="16" t="s">
        <v>92</v>
      </c>
      <c r="D298" s="16" t="s">
        <v>91</v>
      </c>
      <c r="E298" s="16" t="s">
        <v>62</v>
      </c>
      <c r="F298" s="27">
        <v>7</v>
      </c>
      <c r="G298" s="11">
        <v>2.5</v>
      </c>
      <c r="H298" s="10">
        <f t="shared" si="17"/>
        <v>35.714285714285715</v>
      </c>
    </row>
    <row r="299" spans="1:8" ht="34.5" customHeight="1">
      <c r="A299" s="15" t="s">
        <v>53</v>
      </c>
      <c r="B299" s="16" t="s">
        <v>83</v>
      </c>
      <c r="C299" s="16" t="s">
        <v>52</v>
      </c>
      <c r="D299" s="16" t="s">
        <v>10</v>
      </c>
      <c r="E299" s="16" t="s">
        <v>6</v>
      </c>
      <c r="F299" s="27">
        <f>F300</f>
        <v>136</v>
      </c>
      <c r="G299" s="11">
        <f>G300</f>
        <v>62.5</v>
      </c>
      <c r="H299" s="10">
        <f t="shared" si="17"/>
        <v>45.955882352941174</v>
      </c>
    </row>
    <row r="300" spans="1:8" ht="27.75" customHeight="1">
      <c r="A300" s="13" t="s">
        <v>90</v>
      </c>
      <c r="B300" s="14" t="s">
        <v>83</v>
      </c>
      <c r="C300" s="14" t="s">
        <v>82</v>
      </c>
      <c r="D300" s="14" t="s">
        <v>10</v>
      </c>
      <c r="E300" s="14" t="s">
        <v>6</v>
      </c>
      <c r="F300" s="11">
        <f>F301</f>
        <v>136</v>
      </c>
      <c r="G300" s="11">
        <f>G301</f>
        <v>62.5</v>
      </c>
      <c r="H300" s="10">
        <f t="shared" si="17"/>
        <v>45.955882352941174</v>
      </c>
    </row>
    <row r="301" spans="1:8" ht="77.25" customHeight="1">
      <c r="A301" s="13" t="s">
        <v>89</v>
      </c>
      <c r="B301" s="14" t="s">
        <v>83</v>
      </c>
      <c r="C301" s="14" t="s">
        <v>82</v>
      </c>
      <c r="D301" s="14" t="s">
        <v>88</v>
      </c>
      <c r="E301" s="14" t="s">
        <v>6</v>
      </c>
      <c r="F301" s="11">
        <f>F302+F304</f>
        <v>136</v>
      </c>
      <c r="G301" s="11">
        <f>G302+G304</f>
        <v>62.5</v>
      </c>
      <c r="H301" s="10">
        <f t="shared" si="17"/>
        <v>45.955882352941174</v>
      </c>
    </row>
    <row r="302" spans="1:8" s="18" customFormat="1" ht="50.25" customHeight="1">
      <c r="A302" s="26" t="s">
        <v>87</v>
      </c>
      <c r="B302" s="24" t="s">
        <v>83</v>
      </c>
      <c r="C302" s="24" t="s">
        <v>82</v>
      </c>
      <c r="D302" s="25" t="s">
        <v>86</v>
      </c>
      <c r="E302" s="24" t="s">
        <v>6</v>
      </c>
      <c r="F302" s="20">
        <f>F303</f>
        <v>100</v>
      </c>
      <c r="G302" s="19">
        <f>G303</f>
        <v>51.6</v>
      </c>
      <c r="H302" s="10">
        <f t="shared" si="17"/>
        <v>51.6</v>
      </c>
    </row>
    <row r="303" spans="1:8" s="18" customFormat="1" ht="50.25" customHeight="1">
      <c r="A303" s="26" t="s">
        <v>84</v>
      </c>
      <c r="B303" s="24" t="s">
        <v>83</v>
      </c>
      <c r="C303" s="24" t="s">
        <v>82</v>
      </c>
      <c r="D303" s="25" t="s">
        <v>86</v>
      </c>
      <c r="E303" s="24" t="s">
        <v>80</v>
      </c>
      <c r="F303" s="20">
        <v>100</v>
      </c>
      <c r="G303" s="19">
        <v>51.6</v>
      </c>
      <c r="H303" s="10">
        <f t="shared" si="17"/>
        <v>51.6</v>
      </c>
    </row>
    <row r="304" spans="1:8" ht="86.25" customHeight="1">
      <c r="A304" s="13" t="s">
        <v>85</v>
      </c>
      <c r="B304" s="14" t="s">
        <v>83</v>
      </c>
      <c r="C304" s="14" t="s">
        <v>82</v>
      </c>
      <c r="D304" s="14" t="s">
        <v>81</v>
      </c>
      <c r="E304" s="14" t="s">
        <v>6</v>
      </c>
      <c r="F304" s="11">
        <f>F305</f>
        <v>36</v>
      </c>
      <c r="G304" s="11">
        <f>G305</f>
        <v>10.9</v>
      </c>
      <c r="H304" s="10">
        <f t="shared" si="17"/>
        <v>30.277777777777782</v>
      </c>
    </row>
    <row r="305" spans="1:8" ht="34.5" customHeight="1">
      <c r="A305" s="23" t="s">
        <v>84</v>
      </c>
      <c r="B305" s="14" t="s">
        <v>83</v>
      </c>
      <c r="C305" s="14" t="s">
        <v>82</v>
      </c>
      <c r="D305" s="14" t="s">
        <v>81</v>
      </c>
      <c r="E305" s="14" t="s">
        <v>80</v>
      </c>
      <c r="F305" s="11">
        <v>36</v>
      </c>
      <c r="G305" s="11">
        <v>10.9</v>
      </c>
      <c r="H305" s="10">
        <f t="shared" si="17"/>
        <v>30.277777777777782</v>
      </c>
    </row>
    <row r="306" spans="1:8" ht="30.75" customHeight="1">
      <c r="A306" s="9" t="s">
        <v>79</v>
      </c>
      <c r="B306" s="22" t="s">
        <v>4</v>
      </c>
      <c r="C306" s="22" t="s">
        <v>78</v>
      </c>
      <c r="D306" s="22" t="s">
        <v>10</v>
      </c>
      <c r="E306" s="22" t="s">
        <v>6</v>
      </c>
      <c r="F306" s="7">
        <f>SUM(F307+F316+F321+F332+F341)</f>
        <v>47377.2</v>
      </c>
      <c r="G306" s="7">
        <f>G307+G316+G321+G338+G341</f>
        <v>29055.8</v>
      </c>
      <c r="H306" s="10">
        <f t="shared" si="17"/>
        <v>61.32865597798097</v>
      </c>
    </row>
    <row r="307" spans="1:8" ht="40.5" customHeight="1">
      <c r="A307" s="15" t="s">
        <v>77</v>
      </c>
      <c r="B307" s="14" t="s">
        <v>4</v>
      </c>
      <c r="C307" s="14" t="s">
        <v>64</v>
      </c>
      <c r="D307" s="14" t="s">
        <v>10</v>
      </c>
      <c r="E307" s="14" t="s">
        <v>6</v>
      </c>
      <c r="F307" s="11">
        <f>F309</f>
        <v>5147</v>
      </c>
      <c r="G307" s="11">
        <f>G308</f>
        <v>2666.8</v>
      </c>
      <c r="H307" s="10">
        <f t="shared" si="17"/>
        <v>51.812706430930646</v>
      </c>
    </row>
    <row r="308" spans="1:8" ht="32.25" customHeight="1">
      <c r="A308" s="21" t="s">
        <v>76</v>
      </c>
      <c r="B308" s="14" t="s">
        <v>4</v>
      </c>
      <c r="C308" s="14" t="s">
        <v>64</v>
      </c>
      <c r="D308" s="14" t="s">
        <v>75</v>
      </c>
      <c r="E308" s="14" t="s">
        <v>6</v>
      </c>
      <c r="F308" s="11">
        <f>F309</f>
        <v>5147</v>
      </c>
      <c r="G308" s="11">
        <f>G309</f>
        <v>2666.8</v>
      </c>
      <c r="H308" s="10">
        <f t="shared" si="17"/>
        <v>51.812706430930646</v>
      </c>
    </row>
    <row r="309" spans="1:8" ht="33" customHeight="1">
      <c r="A309" s="15" t="s">
        <v>74</v>
      </c>
      <c r="B309" s="14" t="s">
        <v>4</v>
      </c>
      <c r="C309" s="14" t="s">
        <v>64</v>
      </c>
      <c r="D309" s="16" t="s">
        <v>63</v>
      </c>
      <c r="E309" s="14" t="s">
        <v>6</v>
      </c>
      <c r="F309" s="11">
        <f>F310+F311+F313+F314+F315+F312</f>
        <v>5147</v>
      </c>
      <c r="G309" s="11">
        <f>G310+G311+G313+G314+G315+G312</f>
        <v>2666.8</v>
      </c>
      <c r="H309" s="10">
        <f t="shared" si="17"/>
        <v>51.812706430930646</v>
      </c>
    </row>
    <row r="310" spans="1:8" ht="35.25" customHeight="1">
      <c r="A310" s="13" t="s">
        <v>73</v>
      </c>
      <c r="B310" s="16" t="s">
        <v>4</v>
      </c>
      <c r="C310" s="16" t="s">
        <v>64</v>
      </c>
      <c r="D310" s="16" t="s">
        <v>63</v>
      </c>
      <c r="E310" s="16" t="s">
        <v>72</v>
      </c>
      <c r="F310" s="11">
        <v>4661</v>
      </c>
      <c r="G310" s="11">
        <v>2463</v>
      </c>
      <c r="H310" s="10">
        <f t="shared" si="17"/>
        <v>52.84273760995495</v>
      </c>
    </row>
    <row r="311" spans="1:8" ht="33" customHeight="1">
      <c r="A311" s="13" t="s">
        <v>71</v>
      </c>
      <c r="B311" s="16" t="s">
        <v>4</v>
      </c>
      <c r="C311" s="16" t="s">
        <v>64</v>
      </c>
      <c r="D311" s="16" t="s">
        <v>63</v>
      </c>
      <c r="E311" s="16" t="s">
        <v>70</v>
      </c>
      <c r="F311" s="11">
        <v>2</v>
      </c>
      <c r="G311" s="11">
        <v>0</v>
      </c>
      <c r="H311" s="10">
        <f t="shared" si="17"/>
        <v>0</v>
      </c>
    </row>
    <row r="312" spans="1:8" ht="34.5" customHeight="1">
      <c r="A312" s="15" t="s">
        <v>69</v>
      </c>
      <c r="B312" s="16" t="s">
        <v>4</v>
      </c>
      <c r="C312" s="16" t="s">
        <v>64</v>
      </c>
      <c r="D312" s="16" t="s">
        <v>63</v>
      </c>
      <c r="E312" s="16" t="s">
        <v>68</v>
      </c>
      <c r="F312" s="11">
        <v>184</v>
      </c>
      <c r="G312" s="11">
        <v>100.2</v>
      </c>
      <c r="H312" s="10">
        <f t="shared" si="17"/>
        <v>54.45652173913044</v>
      </c>
    </row>
    <row r="313" spans="1:8" ht="35.25" customHeight="1">
      <c r="A313" s="13" t="s">
        <v>44</v>
      </c>
      <c r="B313" s="16" t="s">
        <v>4</v>
      </c>
      <c r="C313" s="16" t="s">
        <v>64</v>
      </c>
      <c r="D313" s="16" t="s">
        <v>63</v>
      </c>
      <c r="E313" s="16" t="s">
        <v>42</v>
      </c>
      <c r="F313" s="11">
        <v>295</v>
      </c>
      <c r="G313" s="11">
        <v>101.3</v>
      </c>
      <c r="H313" s="10">
        <f t="shared" si="17"/>
        <v>34.33898305084745</v>
      </c>
    </row>
    <row r="314" spans="1:8" ht="19.5" customHeight="1">
      <c r="A314" s="15" t="s">
        <v>67</v>
      </c>
      <c r="B314" s="16" t="s">
        <v>4</v>
      </c>
      <c r="C314" s="16" t="s">
        <v>64</v>
      </c>
      <c r="D314" s="16" t="s">
        <v>63</v>
      </c>
      <c r="E314" s="16" t="s">
        <v>66</v>
      </c>
      <c r="F314" s="11">
        <v>0</v>
      </c>
      <c r="G314" s="11">
        <v>0</v>
      </c>
      <c r="H314" s="10">
        <v>0</v>
      </c>
    </row>
    <row r="315" spans="1:8" ht="30.75" customHeight="1">
      <c r="A315" s="15" t="s">
        <v>65</v>
      </c>
      <c r="B315" s="16" t="s">
        <v>4</v>
      </c>
      <c r="C315" s="16" t="s">
        <v>64</v>
      </c>
      <c r="D315" s="16" t="s">
        <v>63</v>
      </c>
      <c r="E315" s="16" t="s">
        <v>62</v>
      </c>
      <c r="F315" s="11">
        <v>5</v>
      </c>
      <c r="G315" s="11">
        <v>2.3</v>
      </c>
      <c r="H315" s="10">
        <f aca="true" t="shared" si="18" ref="H315:H350">G315/F315*100</f>
        <v>46</v>
      </c>
    </row>
    <row r="316" spans="1:8" ht="32.25" customHeight="1">
      <c r="A316" s="15" t="s">
        <v>61</v>
      </c>
      <c r="B316" s="16" t="s">
        <v>4</v>
      </c>
      <c r="C316" s="16" t="s">
        <v>60</v>
      </c>
      <c r="D316" s="16" t="s">
        <v>10</v>
      </c>
      <c r="E316" s="16" t="s">
        <v>6</v>
      </c>
      <c r="F316" s="11">
        <f aca="true" t="shared" si="19" ref="F316:G319">F317</f>
        <v>800.1</v>
      </c>
      <c r="G316" s="11">
        <f t="shared" si="19"/>
        <v>412.3</v>
      </c>
      <c r="H316" s="10">
        <f t="shared" si="18"/>
        <v>51.531058617672784</v>
      </c>
    </row>
    <row r="317" spans="1:8" ht="19.5" customHeight="1">
      <c r="A317" s="15" t="s">
        <v>59</v>
      </c>
      <c r="B317" s="16" t="s">
        <v>4</v>
      </c>
      <c r="C317" s="16" t="s">
        <v>56</v>
      </c>
      <c r="D317" s="16" t="s">
        <v>10</v>
      </c>
      <c r="E317" s="16" t="s">
        <v>6</v>
      </c>
      <c r="F317" s="11">
        <f t="shared" si="19"/>
        <v>800.1</v>
      </c>
      <c r="G317" s="11">
        <f t="shared" si="19"/>
        <v>412.3</v>
      </c>
      <c r="H317" s="10">
        <f t="shared" si="18"/>
        <v>51.531058617672784</v>
      </c>
    </row>
    <row r="318" spans="1:8" ht="71.25" customHeight="1">
      <c r="A318" s="15" t="s">
        <v>9</v>
      </c>
      <c r="B318" s="16" t="s">
        <v>4</v>
      </c>
      <c r="C318" s="16" t="s">
        <v>56</v>
      </c>
      <c r="D318" s="16" t="s">
        <v>8</v>
      </c>
      <c r="E318" s="16" t="s">
        <v>6</v>
      </c>
      <c r="F318" s="11">
        <f t="shared" si="19"/>
        <v>800.1</v>
      </c>
      <c r="G318" s="11">
        <f t="shared" si="19"/>
        <v>412.3</v>
      </c>
      <c r="H318" s="10">
        <f t="shared" si="18"/>
        <v>51.531058617672784</v>
      </c>
    </row>
    <row r="319" spans="1:8" ht="49.5" customHeight="1">
      <c r="A319" s="15" t="s">
        <v>58</v>
      </c>
      <c r="B319" s="16" t="s">
        <v>4</v>
      </c>
      <c r="C319" s="16" t="s">
        <v>56</v>
      </c>
      <c r="D319" s="16" t="s">
        <v>55</v>
      </c>
      <c r="E319" s="16" t="s">
        <v>6</v>
      </c>
      <c r="F319" s="11">
        <f t="shared" si="19"/>
        <v>800.1</v>
      </c>
      <c r="G319" s="11">
        <f t="shared" si="19"/>
        <v>412.3</v>
      </c>
      <c r="H319" s="10">
        <f t="shared" si="18"/>
        <v>51.531058617672784</v>
      </c>
    </row>
    <row r="320" spans="1:8" ht="19.5" customHeight="1">
      <c r="A320" s="15" t="s">
        <v>57</v>
      </c>
      <c r="B320" s="16" t="s">
        <v>4</v>
      </c>
      <c r="C320" s="16" t="s">
        <v>56</v>
      </c>
      <c r="D320" s="16" t="s">
        <v>55</v>
      </c>
      <c r="E320" s="16" t="s">
        <v>54</v>
      </c>
      <c r="F320" s="11">
        <v>800.1</v>
      </c>
      <c r="G320" s="11">
        <v>412.3</v>
      </c>
      <c r="H320" s="10">
        <f t="shared" si="18"/>
        <v>51.531058617672784</v>
      </c>
    </row>
    <row r="321" spans="1:8" ht="19.5" customHeight="1">
      <c r="A321" s="15" t="s">
        <v>53</v>
      </c>
      <c r="B321" s="17" t="s">
        <v>4</v>
      </c>
      <c r="C321" s="17" t="s">
        <v>52</v>
      </c>
      <c r="D321" s="17" t="s">
        <v>10</v>
      </c>
      <c r="E321" s="17" t="s">
        <v>6</v>
      </c>
      <c r="F321" s="11">
        <f>F322</f>
        <v>10490.9</v>
      </c>
      <c r="G321" s="11">
        <f>G322</f>
        <v>1792.9</v>
      </c>
      <c r="H321" s="10">
        <f t="shared" si="18"/>
        <v>17.090049471446683</v>
      </c>
    </row>
    <row r="322" spans="1:8" ht="19.5" customHeight="1">
      <c r="A322" s="15" t="s">
        <v>51</v>
      </c>
      <c r="B322" s="17" t="s">
        <v>4</v>
      </c>
      <c r="C322" s="17" t="s">
        <v>38</v>
      </c>
      <c r="D322" s="17" t="s">
        <v>10</v>
      </c>
      <c r="E322" s="17" t="s">
        <v>6</v>
      </c>
      <c r="F322" s="11">
        <f>F323</f>
        <v>10490.9</v>
      </c>
      <c r="G322" s="11">
        <f>G323</f>
        <v>1792.9</v>
      </c>
      <c r="H322" s="10">
        <f t="shared" si="18"/>
        <v>17.090049471446683</v>
      </c>
    </row>
    <row r="323" spans="1:9" ht="67.5" customHeight="1">
      <c r="A323" s="15" t="s">
        <v>9</v>
      </c>
      <c r="B323" s="17" t="s">
        <v>4</v>
      </c>
      <c r="C323" s="17" t="s">
        <v>38</v>
      </c>
      <c r="D323" s="17" t="s">
        <v>50</v>
      </c>
      <c r="E323" s="17" t="s">
        <v>6</v>
      </c>
      <c r="F323" s="11">
        <f>F324+F326+F328+F330</f>
        <v>10490.9</v>
      </c>
      <c r="G323" s="11">
        <f>G324+G326+G328+G330</f>
        <v>1792.9</v>
      </c>
      <c r="H323" s="10">
        <f t="shared" si="18"/>
        <v>17.090049471446683</v>
      </c>
      <c r="I323" s="11"/>
    </row>
    <row r="324" spans="1:8" ht="45.75" customHeight="1">
      <c r="A324" s="15" t="s">
        <v>49</v>
      </c>
      <c r="B324" s="17" t="s">
        <v>4</v>
      </c>
      <c r="C324" s="17" t="s">
        <v>38</v>
      </c>
      <c r="D324" s="17" t="s">
        <v>48</v>
      </c>
      <c r="E324" s="17" t="s">
        <v>6</v>
      </c>
      <c r="F324" s="11">
        <f>F325</f>
        <v>5483.6</v>
      </c>
      <c r="G324" s="11">
        <f>G325</f>
        <v>1792.9</v>
      </c>
      <c r="H324" s="10">
        <f t="shared" si="18"/>
        <v>32.69567437449851</v>
      </c>
    </row>
    <row r="325" spans="1:8" ht="51.75" customHeight="1">
      <c r="A325" s="15" t="s">
        <v>23</v>
      </c>
      <c r="B325" s="17" t="s">
        <v>4</v>
      </c>
      <c r="C325" s="17" t="s">
        <v>38</v>
      </c>
      <c r="D325" s="17" t="s">
        <v>48</v>
      </c>
      <c r="E325" s="17" t="s">
        <v>20</v>
      </c>
      <c r="F325" s="11">
        <v>5483.6</v>
      </c>
      <c r="G325" s="11">
        <v>1792.9</v>
      </c>
      <c r="H325" s="10">
        <f t="shared" si="18"/>
        <v>32.69567437449851</v>
      </c>
    </row>
    <row r="326" spans="1:8" ht="66.75" customHeight="1">
      <c r="A326" s="15" t="s">
        <v>47</v>
      </c>
      <c r="B326" s="17" t="s">
        <v>39</v>
      </c>
      <c r="C326" s="17" t="s">
        <v>38</v>
      </c>
      <c r="D326" s="17" t="s">
        <v>46</v>
      </c>
      <c r="E326" s="17" t="s">
        <v>6</v>
      </c>
      <c r="F326" s="11">
        <f>F327</f>
        <v>1841.7</v>
      </c>
      <c r="G326" s="11">
        <f>G327</f>
        <v>0</v>
      </c>
      <c r="H326" s="10">
        <f t="shared" si="18"/>
        <v>0</v>
      </c>
    </row>
    <row r="327" spans="1:8" ht="51.75" customHeight="1">
      <c r="A327" s="15" t="s">
        <v>44</v>
      </c>
      <c r="B327" s="17" t="s">
        <v>39</v>
      </c>
      <c r="C327" s="17" t="s">
        <v>38</v>
      </c>
      <c r="D327" s="17" t="s">
        <v>46</v>
      </c>
      <c r="E327" s="17" t="s">
        <v>42</v>
      </c>
      <c r="F327" s="11">
        <v>1841.7</v>
      </c>
      <c r="G327" s="11">
        <v>0</v>
      </c>
      <c r="H327" s="10">
        <f t="shared" si="18"/>
        <v>0</v>
      </c>
    </row>
    <row r="328" spans="1:8" ht="60" customHeight="1">
      <c r="A328" s="15" t="s">
        <v>45</v>
      </c>
      <c r="B328" s="17" t="s">
        <v>39</v>
      </c>
      <c r="C328" s="17" t="s">
        <v>38</v>
      </c>
      <c r="D328" s="17" t="s">
        <v>43</v>
      </c>
      <c r="E328" s="17" t="s">
        <v>6</v>
      </c>
      <c r="F328" s="11">
        <f>F329</f>
        <v>3000</v>
      </c>
      <c r="G328" s="11">
        <f>G329</f>
        <v>0</v>
      </c>
      <c r="H328" s="10">
        <f t="shared" si="18"/>
        <v>0</v>
      </c>
    </row>
    <row r="329" spans="1:8" ht="51.75" customHeight="1">
      <c r="A329" s="15" t="s">
        <v>44</v>
      </c>
      <c r="B329" s="17" t="s">
        <v>39</v>
      </c>
      <c r="C329" s="17" t="s">
        <v>38</v>
      </c>
      <c r="D329" s="17" t="s">
        <v>43</v>
      </c>
      <c r="E329" s="17" t="s">
        <v>42</v>
      </c>
      <c r="F329" s="11">
        <v>3000</v>
      </c>
      <c r="G329" s="11">
        <v>0</v>
      </c>
      <c r="H329" s="10">
        <f t="shared" si="18"/>
        <v>0</v>
      </c>
    </row>
    <row r="330" spans="1:8" ht="75.75" customHeight="1">
      <c r="A330" s="15" t="s">
        <v>41</v>
      </c>
      <c r="B330" s="17" t="s">
        <v>39</v>
      </c>
      <c r="C330" s="17" t="s">
        <v>38</v>
      </c>
      <c r="D330" s="17" t="s">
        <v>37</v>
      </c>
      <c r="E330" s="17" t="s">
        <v>6</v>
      </c>
      <c r="F330" s="11">
        <f>F331</f>
        <v>165.6</v>
      </c>
      <c r="G330" s="11">
        <f>G331</f>
        <v>0</v>
      </c>
      <c r="H330" s="10">
        <f t="shared" si="18"/>
        <v>0</v>
      </c>
    </row>
    <row r="331" spans="1:8" ht="51.75" customHeight="1">
      <c r="A331" s="15" t="s">
        <v>40</v>
      </c>
      <c r="B331" s="17" t="s">
        <v>39</v>
      </c>
      <c r="C331" s="17" t="s">
        <v>38</v>
      </c>
      <c r="D331" s="17" t="s">
        <v>37</v>
      </c>
      <c r="E331" s="17" t="s">
        <v>36</v>
      </c>
      <c r="F331" s="11">
        <v>165.6</v>
      </c>
      <c r="G331" s="11">
        <v>0</v>
      </c>
      <c r="H331" s="10">
        <f t="shared" si="18"/>
        <v>0</v>
      </c>
    </row>
    <row r="332" spans="1:8" s="18" customFormat="1" ht="23.25" customHeight="1">
      <c r="A332" s="15" t="s">
        <v>35</v>
      </c>
      <c r="B332" s="17" t="s">
        <v>4</v>
      </c>
      <c r="C332" s="17" t="s">
        <v>22</v>
      </c>
      <c r="D332" s="17" t="s">
        <v>10</v>
      </c>
      <c r="E332" s="17" t="s">
        <v>6</v>
      </c>
      <c r="F332" s="20">
        <f>F333+F338</f>
        <v>5050.9</v>
      </c>
      <c r="G332" s="20">
        <f>G333+G338</f>
        <v>2461.3</v>
      </c>
      <c r="H332" s="10">
        <f t="shared" si="18"/>
        <v>48.72992931952722</v>
      </c>
    </row>
    <row r="333" spans="1:8" s="18" customFormat="1" ht="23.25" customHeight="1">
      <c r="A333" s="15" t="s">
        <v>34</v>
      </c>
      <c r="B333" s="17" t="s">
        <v>4</v>
      </c>
      <c r="C333" s="17" t="s">
        <v>22</v>
      </c>
      <c r="D333" s="17" t="s">
        <v>33</v>
      </c>
      <c r="E333" s="17" t="s">
        <v>6</v>
      </c>
      <c r="F333" s="20">
        <f>F334+F336</f>
        <v>2550.8999999999996</v>
      </c>
      <c r="G333" s="20">
        <f>G334+G336</f>
        <v>0</v>
      </c>
      <c r="H333" s="10">
        <f t="shared" si="18"/>
        <v>0</v>
      </c>
    </row>
    <row r="334" spans="1:8" s="18" customFormat="1" ht="59.25" customHeight="1">
      <c r="A334" s="15" t="s">
        <v>32</v>
      </c>
      <c r="B334" s="17" t="s">
        <v>4</v>
      </c>
      <c r="C334" s="17" t="s">
        <v>22</v>
      </c>
      <c r="D334" s="17" t="s">
        <v>31</v>
      </c>
      <c r="E334" s="17" t="s">
        <v>6</v>
      </c>
      <c r="F334" s="20">
        <f>F335</f>
        <v>763.3</v>
      </c>
      <c r="G334" s="19">
        <f>G335</f>
        <v>0</v>
      </c>
      <c r="H334" s="10">
        <f t="shared" si="18"/>
        <v>0</v>
      </c>
    </row>
    <row r="335" spans="1:8" s="18" customFormat="1" ht="39.75" customHeight="1">
      <c r="A335" s="15" t="s">
        <v>29</v>
      </c>
      <c r="B335" s="17" t="s">
        <v>4</v>
      </c>
      <c r="C335" s="17" t="s">
        <v>22</v>
      </c>
      <c r="D335" s="17" t="s">
        <v>31</v>
      </c>
      <c r="E335" s="17" t="s">
        <v>27</v>
      </c>
      <c r="F335" s="20">
        <v>763.3</v>
      </c>
      <c r="G335" s="19">
        <v>0</v>
      </c>
      <c r="H335" s="10">
        <f t="shared" si="18"/>
        <v>0</v>
      </c>
    </row>
    <row r="336" spans="1:8" s="18" customFormat="1" ht="58.5" customHeight="1">
      <c r="A336" s="15" t="s">
        <v>30</v>
      </c>
      <c r="B336" s="17" t="s">
        <v>4</v>
      </c>
      <c r="C336" s="17" t="s">
        <v>22</v>
      </c>
      <c r="D336" s="17" t="s">
        <v>28</v>
      </c>
      <c r="E336" s="17" t="s">
        <v>6</v>
      </c>
      <c r="F336" s="20">
        <f>F337</f>
        <v>1787.6</v>
      </c>
      <c r="G336" s="19">
        <f>G337</f>
        <v>0</v>
      </c>
      <c r="H336" s="10">
        <f t="shared" si="18"/>
        <v>0</v>
      </c>
    </row>
    <row r="337" spans="1:8" s="18" customFormat="1" ht="37.5" customHeight="1">
      <c r="A337" s="15" t="s">
        <v>29</v>
      </c>
      <c r="B337" s="17" t="s">
        <v>4</v>
      </c>
      <c r="C337" s="17" t="s">
        <v>22</v>
      </c>
      <c r="D337" s="17" t="s">
        <v>28</v>
      </c>
      <c r="E337" s="17" t="s">
        <v>27</v>
      </c>
      <c r="F337" s="20">
        <v>1787.6</v>
      </c>
      <c r="G337" s="19">
        <v>0</v>
      </c>
      <c r="H337" s="10">
        <f t="shared" si="18"/>
        <v>0</v>
      </c>
    </row>
    <row r="338" spans="1:8" ht="51.75" customHeight="1">
      <c r="A338" s="15" t="s">
        <v>26</v>
      </c>
      <c r="B338" s="17" t="s">
        <v>4</v>
      </c>
      <c r="C338" s="17" t="s">
        <v>22</v>
      </c>
      <c r="D338" s="17" t="s">
        <v>25</v>
      </c>
      <c r="E338" s="17" t="s">
        <v>6</v>
      </c>
      <c r="F338" s="11">
        <f>F339</f>
        <v>2500</v>
      </c>
      <c r="G338" s="11">
        <f>G339</f>
        <v>2461.3</v>
      </c>
      <c r="H338" s="10">
        <f t="shared" si="18"/>
        <v>98.45200000000001</v>
      </c>
    </row>
    <row r="339" spans="1:8" ht="60" customHeight="1">
      <c r="A339" s="15" t="s">
        <v>24</v>
      </c>
      <c r="B339" s="17" t="s">
        <v>4</v>
      </c>
      <c r="C339" s="17" t="s">
        <v>22</v>
      </c>
      <c r="D339" s="17" t="s">
        <v>21</v>
      </c>
      <c r="E339" s="17" t="s">
        <v>6</v>
      </c>
      <c r="F339" s="11">
        <f>F340</f>
        <v>2500</v>
      </c>
      <c r="G339" s="11">
        <f>G340</f>
        <v>2461.3</v>
      </c>
      <c r="H339" s="10">
        <f t="shared" si="18"/>
        <v>98.45200000000001</v>
      </c>
    </row>
    <row r="340" spans="1:8" ht="51.75" customHeight="1">
      <c r="A340" s="15" t="s">
        <v>23</v>
      </c>
      <c r="B340" s="17" t="s">
        <v>4</v>
      </c>
      <c r="C340" s="17" t="s">
        <v>22</v>
      </c>
      <c r="D340" s="17" t="s">
        <v>21</v>
      </c>
      <c r="E340" s="17" t="s">
        <v>20</v>
      </c>
      <c r="F340" s="11">
        <v>2500</v>
      </c>
      <c r="G340" s="11">
        <v>2461.3</v>
      </c>
      <c r="H340" s="10">
        <f t="shared" si="18"/>
        <v>98.45200000000001</v>
      </c>
    </row>
    <row r="341" spans="1:8" ht="43.5" customHeight="1">
      <c r="A341" s="15" t="s">
        <v>19</v>
      </c>
      <c r="B341" s="16" t="s">
        <v>4</v>
      </c>
      <c r="C341" s="16" t="s">
        <v>18</v>
      </c>
      <c r="D341" s="16" t="s">
        <v>10</v>
      </c>
      <c r="E341" s="16" t="s">
        <v>6</v>
      </c>
      <c r="F341" s="11">
        <f>F342+F346</f>
        <v>25888.3</v>
      </c>
      <c r="G341" s="11">
        <f>G342+G346</f>
        <v>21722.5</v>
      </c>
      <c r="H341" s="10">
        <f t="shared" si="18"/>
        <v>83.90856101018606</v>
      </c>
    </row>
    <row r="342" spans="1:8" ht="35.25" customHeight="1">
      <c r="A342" s="15" t="s">
        <v>17</v>
      </c>
      <c r="B342" s="14" t="s">
        <v>4</v>
      </c>
      <c r="C342" s="14" t="s">
        <v>14</v>
      </c>
      <c r="D342" s="14" t="s">
        <v>10</v>
      </c>
      <c r="E342" s="14" t="s">
        <v>6</v>
      </c>
      <c r="F342" s="11">
        <f aca="true" t="shared" si="20" ref="F342:G344">F343</f>
        <v>20492</v>
      </c>
      <c r="G342" s="11">
        <f t="shared" si="20"/>
        <v>16997.2</v>
      </c>
      <c r="H342" s="10">
        <f t="shared" si="18"/>
        <v>82.94553972281867</v>
      </c>
    </row>
    <row r="343" spans="1:8" ht="69" customHeight="1">
      <c r="A343" s="15" t="s">
        <v>9</v>
      </c>
      <c r="B343" s="14" t="s">
        <v>4</v>
      </c>
      <c r="C343" s="14" t="s">
        <v>14</v>
      </c>
      <c r="D343" s="14" t="s">
        <v>8</v>
      </c>
      <c r="E343" s="14" t="s">
        <v>6</v>
      </c>
      <c r="F343" s="11">
        <f t="shared" si="20"/>
        <v>20492</v>
      </c>
      <c r="G343" s="11">
        <f t="shared" si="20"/>
        <v>16997.2</v>
      </c>
      <c r="H343" s="10">
        <f t="shared" si="18"/>
        <v>82.94553972281867</v>
      </c>
    </row>
    <row r="344" spans="1:8" ht="15.75">
      <c r="A344" s="15" t="s">
        <v>16</v>
      </c>
      <c r="B344" s="14" t="s">
        <v>4</v>
      </c>
      <c r="C344" s="14" t="s">
        <v>14</v>
      </c>
      <c r="D344" s="14" t="s">
        <v>13</v>
      </c>
      <c r="E344" s="14" t="s">
        <v>6</v>
      </c>
      <c r="F344" s="11">
        <f t="shared" si="20"/>
        <v>20492</v>
      </c>
      <c r="G344" s="11">
        <f t="shared" si="20"/>
        <v>16997.2</v>
      </c>
      <c r="H344" s="10">
        <f t="shared" si="18"/>
        <v>82.94553972281867</v>
      </c>
    </row>
    <row r="345" spans="1:8" ht="25.5" customHeight="1">
      <c r="A345" s="13" t="s">
        <v>15</v>
      </c>
      <c r="B345" s="14" t="s">
        <v>4</v>
      </c>
      <c r="C345" s="14" t="s">
        <v>14</v>
      </c>
      <c r="D345" s="14" t="s">
        <v>13</v>
      </c>
      <c r="E345" s="14" t="s">
        <v>12</v>
      </c>
      <c r="F345" s="11">
        <v>20492</v>
      </c>
      <c r="G345" s="11">
        <v>16997.2</v>
      </c>
      <c r="H345" s="10">
        <f t="shared" si="18"/>
        <v>82.94553972281867</v>
      </c>
    </row>
    <row r="346" spans="1:8" ht="20.25" customHeight="1">
      <c r="A346" s="13" t="s">
        <v>11</v>
      </c>
      <c r="B346" s="12" t="s">
        <v>4</v>
      </c>
      <c r="C346" s="12" t="s">
        <v>3</v>
      </c>
      <c r="D346" s="12" t="s">
        <v>10</v>
      </c>
      <c r="E346" s="12" t="s">
        <v>6</v>
      </c>
      <c r="F346" s="11">
        <f aca="true" t="shared" si="21" ref="F346:G348">F347</f>
        <v>5396.3</v>
      </c>
      <c r="G346" s="11">
        <f t="shared" si="21"/>
        <v>4725.3</v>
      </c>
      <c r="H346" s="10">
        <f t="shared" si="18"/>
        <v>87.56555417600948</v>
      </c>
    </row>
    <row r="347" spans="1:8" ht="68.25" customHeight="1">
      <c r="A347" s="13" t="s">
        <v>9</v>
      </c>
      <c r="B347" s="12" t="s">
        <v>4</v>
      </c>
      <c r="C347" s="12" t="s">
        <v>3</v>
      </c>
      <c r="D347" s="12" t="s">
        <v>8</v>
      </c>
      <c r="E347" s="12" t="s">
        <v>6</v>
      </c>
      <c r="F347" s="11">
        <f t="shared" si="21"/>
        <v>5396.3</v>
      </c>
      <c r="G347" s="11">
        <f t="shared" si="21"/>
        <v>4725.3</v>
      </c>
      <c r="H347" s="10">
        <f t="shared" si="18"/>
        <v>87.56555417600948</v>
      </c>
    </row>
    <row r="348" spans="1:8" ht="15.75" customHeight="1">
      <c r="A348" s="13" t="s">
        <v>7</v>
      </c>
      <c r="B348" s="12" t="s">
        <v>4</v>
      </c>
      <c r="C348" s="12" t="s">
        <v>3</v>
      </c>
      <c r="D348" s="12" t="s">
        <v>2</v>
      </c>
      <c r="E348" s="12" t="s">
        <v>6</v>
      </c>
      <c r="F348" s="11">
        <f t="shared" si="21"/>
        <v>5396.3</v>
      </c>
      <c r="G348" s="11">
        <f t="shared" si="21"/>
        <v>4725.3</v>
      </c>
      <c r="H348" s="10">
        <f t="shared" si="18"/>
        <v>87.56555417600948</v>
      </c>
    </row>
    <row r="349" spans="1:8" ht="21" customHeight="1">
      <c r="A349" s="13" t="s">
        <v>5</v>
      </c>
      <c r="B349" s="12" t="s">
        <v>4</v>
      </c>
      <c r="C349" s="12" t="s">
        <v>3</v>
      </c>
      <c r="D349" s="12" t="s">
        <v>2</v>
      </c>
      <c r="E349" s="12" t="s">
        <v>1</v>
      </c>
      <c r="F349" s="11">
        <v>5396.3</v>
      </c>
      <c r="G349" s="11">
        <v>4725.3</v>
      </c>
      <c r="H349" s="10">
        <f t="shared" si="18"/>
        <v>87.56555417600948</v>
      </c>
    </row>
    <row r="350" spans="1:8" ht="15.75">
      <c r="A350" s="9" t="s">
        <v>0</v>
      </c>
      <c r="B350" s="8"/>
      <c r="C350" s="8"/>
      <c r="D350" s="8"/>
      <c r="E350" s="8"/>
      <c r="F350" s="7">
        <f>F5+F26+F163+F211+F290+F306+F149</f>
        <v>372757.8</v>
      </c>
      <c r="G350" s="7">
        <f>G5+G26+G163+G211+G290+G306+G149</f>
        <v>192772.89999999997</v>
      </c>
      <c r="H350" s="6">
        <f t="shared" si="18"/>
        <v>51.715322925502825</v>
      </c>
    </row>
    <row r="351" ht="15.75">
      <c r="A351" s="5"/>
    </row>
    <row r="352" ht="15">
      <c r="A352" s="4"/>
    </row>
  </sheetData>
  <sheetProtection/>
  <mergeCells count="25">
    <mergeCell ref="F69:F71"/>
    <mergeCell ref="A103:A104"/>
    <mergeCell ref="A1:H1"/>
    <mergeCell ref="A69:A71"/>
    <mergeCell ref="B69:B71"/>
    <mergeCell ref="C69:C71"/>
    <mergeCell ref="D69:D71"/>
    <mergeCell ref="E69:E71"/>
    <mergeCell ref="E103:E104"/>
    <mergeCell ref="G103:G104"/>
    <mergeCell ref="A175:A176"/>
    <mergeCell ref="B103:B104"/>
    <mergeCell ref="C103:C104"/>
    <mergeCell ref="D103:D104"/>
    <mergeCell ref="F103:F104"/>
    <mergeCell ref="B174:B175"/>
    <mergeCell ref="C174:C175"/>
    <mergeCell ref="D174:D175"/>
    <mergeCell ref="E174:E175"/>
    <mergeCell ref="F174:F175"/>
    <mergeCell ref="H103:H104"/>
    <mergeCell ref="G69:G71"/>
    <mergeCell ref="H69:H71"/>
    <mergeCell ref="H174:H175"/>
    <mergeCell ref="G174:G175"/>
  </mergeCells>
  <printOptions/>
  <pageMargins left="0.984251968503937" right="0.5905511811023623" top="0.7480314960629921" bottom="0.7480314960629921"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 полугодие 2015 года</dc:title>
  <dc:subject/>
  <dc:creator>Мамаев</dc:creator>
  <cp:keywords/>
  <dc:description/>
  <cp:lastModifiedBy>Мамаев</cp:lastModifiedBy>
  <dcterms:created xsi:type="dcterms:W3CDTF">2015-08-03T12:38:34Z</dcterms:created>
  <dcterms:modified xsi:type="dcterms:W3CDTF">2015-08-03T12:55:55Z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XXJ7TYMEEKJ2-1612-35</vt:lpwstr>
  </property>
  <property fmtid="{D5CDD505-2E9C-101B-9397-08002B2CF9AE}" pid="4" name="_dlc_DocIdItemGu">
    <vt:lpwstr>83643329-3b5c-4fc2-90df-1d8732a70841</vt:lpwstr>
  </property>
  <property fmtid="{D5CDD505-2E9C-101B-9397-08002B2CF9AE}" pid="5" name="_dlc_DocIdU">
    <vt:lpwstr>https://vip.gov.mari.ru/sernur/_layouts/DocIdRedir.aspx?ID=XXJ7TYMEEKJ2-1612-35, XXJ7TYMEEKJ2-1612-35</vt:lpwstr>
  </property>
  <property fmtid="{D5CDD505-2E9C-101B-9397-08002B2CF9AE}" pid="6" name="Пап">
    <vt:lpwstr>2015 год</vt:lpwstr>
  </property>
  <property fmtid="{D5CDD505-2E9C-101B-9397-08002B2CF9AE}" pid="7" name="Описан">
    <vt:lpwstr/>
  </property>
</Properties>
</file>